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D:\Per NdV\"/>
    </mc:Choice>
  </mc:AlternateContent>
  <xr:revisionPtr revIDLastSave="0" documentId="8_{2461A3E7-4E4A-4040-B878-07BBAB3AF4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N-BIBLIOMETRIC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jDwWfJtuNv3rFNJCBagyP+b/hIvg=="/>
    </ext>
  </extLst>
</workbook>
</file>

<file path=xl/calcChain.xml><?xml version="1.0" encoding="utf-8"?>
<calcChain xmlns="http://schemas.openxmlformats.org/spreadsheetml/2006/main">
  <c r="BN279" i="3" l="1"/>
  <c r="BM279" i="3"/>
  <c r="BL279" i="3"/>
  <c r="BK279" i="3"/>
  <c r="BJ279" i="3"/>
  <c r="BI279" i="3"/>
  <c r="BH279" i="3"/>
  <c r="BG279" i="3"/>
  <c r="BF279" i="3"/>
  <c r="BE279" i="3"/>
  <c r="BD279" i="3"/>
  <c r="BC279" i="3"/>
  <c r="BB279" i="3"/>
  <c r="BA279" i="3"/>
  <c r="AZ279" i="3"/>
  <c r="AY279" i="3"/>
  <c r="AX279" i="3"/>
  <c r="AW279" i="3"/>
  <c r="AV279" i="3"/>
  <c r="AU279" i="3"/>
  <c r="BN278" i="3"/>
  <c r="BM278" i="3"/>
  <c r="BL278" i="3"/>
  <c r="BK278" i="3"/>
  <c r="BJ278" i="3"/>
  <c r="BI278" i="3"/>
  <c r="BH278" i="3"/>
  <c r="BG278" i="3"/>
  <c r="BF278" i="3"/>
  <c r="BE278" i="3"/>
  <c r="BD278" i="3"/>
  <c r="BC278" i="3"/>
  <c r="BB278" i="3"/>
  <c r="BA278" i="3"/>
  <c r="AZ278" i="3"/>
  <c r="AY278" i="3"/>
  <c r="AX278" i="3"/>
  <c r="AW278" i="3"/>
  <c r="AV278" i="3"/>
  <c r="AU278" i="3"/>
  <c r="BN277" i="3"/>
  <c r="BM277" i="3"/>
  <c r="BL277" i="3"/>
  <c r="BK277" i="3"/>
  <c r="BJ277" i="3"/>
  <c r="BI277" i="3"/>
  <c r="BH277" i="3"/>
  <c r="BG277" i="3"/>
  <c r="BF277" i="3"/>
  <c r="BE277" i="3"/>
  <c r="BD277" i="3"/>
  <c r="BC277" i="3"/>
  <c r="BB277" i="3"/>
  <c r="BA277" i="3"/>
  <c r="AZ277" i="3"/>
  <c r="AY277" i="3"/>
  <c r="AX277" i="3"/>
  <c r="AW277" i="3"/>
  <c r="AV277" i="3"/>
  <c r="AU277" i="3"/>
  <c r="BN276" i="3"/>
  <c r="BM276" i="3"/>
  <c r="BL276" i="3"/>
  <c r="BK276" i="3"/>
  <c r="BJ276" i="3"/>
  <c r="BI276" i="3"/>
  <c r="BH276" i="3"/>
  <c r="BG276" i="3"/>
  <c r="BF276" i="3"/>
  <c r="BE276" i="3"/>
  <c r="BD276" i="3"/>
  <c r="BC276" i="3"/>
  <c r="BB276" i="3"/>
  <c r="BA276" i="3"/>
  <c r="AZ276" i="3"/>
  <c r="AY276" i="3"/>
  <c r="AX276" i="3"/>
  <c r="AW276" i="3"/>
  <c r="AV276" i="3"/>
  <c r="AU276" i="3"/>
  <c r="BN275" i="3"/>
  <c r="BM275" i="3"/>
  <c r="BL275" i="3"/>
  <c r="BK275" i="3"/>
  <c r="BJ275" i="3"/>
  <c r="BI275" i="3"/>
  <c r="BH275" i="3"/>
  <c r="BG275" i="3"/>
  <c r="BF275" i="3"/>
  <c r="BE275" i="3"/>
  <c r="BD275" i="3"/>
  <c r="BC275" i="3"/>
  <c r="BB275" i="3"/>
  <c r="BA275" i="3"/>
  <c r="AZ275" i="3"/>
  <c r="AY275" i="3"/>
  <c r="AX275" i="3"/>
  <c r="AW275" i="3"/>
  <c r="AV275" i="3"/>
  <c r="AU275" i="3"/>
  <c r="BN274" i="3"/>
  <c r="BM274" i="3"/>
  <c r="BL274" i="3"/>
  <c r="BK274" i="3"/>
  <c r="BJ274" i="3"/>
  <c r="BI274" i="3"/>
  <c r="BH274" i="3"/>
  <c r="BG274" i="3"/>
  <c r="BF274" i="3"/>
  <c r="BE274" i="3"/>
  <c r="BD274" i="3"/>
  <c r="BC274" i="3"/>
  <c r="BB274" i="3"/>
  <c r="BA274" i="3"/>
  <c r="AZ274" i="3"/>
  <c r="AY274" i="3"/>
  <c r="AX274" i="3"/>
  <c r="AW274" i="3"/>
  <c r="AV274" i="3"/>
  <c r="AU274" i="3"/>
  <c r="BN273" i="3"/>
  <c r="BM273" i="3"/>
  <c r="BL273" i="3"/>
  <c r="BK273" i="3"/>
  <c r="BJ273" i="3"/>
  <c r="BI273" i="3"/>
  <c r="BH273" i="3"/>
  <c r="BG273" i="3"/>
  <c r="BF273" i="3"/>
  <c r="BE273" i="3"/>
  <c r="BD273" i="3"/>
  <c r="BC273" i="3"/>
  <c r="BB273" i="3"/>
  <c r="BA273" i="3"/>
  <c r="AZ273" i="3"/>
  <c r="AY273" i="3"/>
  <c r="AX273" i="3"/>
  <c r="AW273" i="3"/>
  <c r="AV273" i="3"/>
  <c r="AU273" i="3"/>
  <c r="BN272" i="3"/>
  <c r="BM272" i="3"/>
  <c r="BL272" i="3"/>
  <c r="BK272" i="3"/>
  <c r="BJ272" i="3"/>
  <c r="BI272" i="3"/>
  <c r="BH272" i="3"/>
  <c r="BG272" i="3"/>
  <c r="BF272" i="3"/>
  <c r="BE272" i="3"/>
  <c r="BD272" i="3"/>
  <c r="BC272" i="3"/>
  <c r="BB272" i="3"/>
  <c r="BA272" i="3"/>
  <c r="AZ272" i="3"/>
  <c r="AY272" i="3"/>
  <c r="AX272" i="3"/>
  <c r="AW272" i="3"/>
  <c r="AV272" i="3"/>
  <c r="AU272" i="3"/>
  <c r="BN271" i="3"/>
  <c r="BM271" i="3"/>
  <c r="BL271" i="3"/>
  <c r="BK271" i="3"/>
  <c r="BJ271" i="3"/>
  <c r="BI271" i="3"/>
  <c r="BH271" i="3"/>
  <c r="BG271" i="3"/>
  <c r="BF271" i="3"/>
  <c r="BE271" i="3"/>
  <c r="BD271" i="3"/>
  <c r="BC271" i="3"/>
  <c r="BB271" i="3"/>
  <c r="BA271" i="3"/>
  <c r="AZ271" i="3"/>
  <c r="AY271" i="3"/>
  <c r="AX271" i="3"/>
  <c r="AW271" i="3"/>
  <c r="AV271" i="3"/>
  <c r="AU271" i="3"/>
  <c r="BN270" i="3"/>
  <c r="BM270" i="3"/>
  <c r="BL270" i="3"/>
  <c r="BK270" i="3"/>
  <c r="BJ270" i="3"/>
  <c r="BI270" i="3"/>
  <c r="BH270" i="3"/>
  <c r="BG270" i="3"/>
  <c r="BF270" i="3"/>
  <c r="BE270" i="3"/>
  <c r="BD270" i="3"/>
  <c r="BC270" i="3"/>
  <c r="BB270" i="3"/>
  <c r="BA270" i="3"/>
  <c r="AZ270" i="3"/>
  <c r="AY270" i="3"/>
  <c r="AX270" i="3"/>
  <c r="AW270" i="3"/>
  <c r="AV270" i="3"/>
  <c r="AU270" i="3"/>
  <c r="BN269" i="3"/>
  <c r="BM269" i="3"/>
  <c r="BL269" i="3"/>
  <c r="BK269" i="3"/>
  <c r="BJ269" i="3"/>
  <c r="BI269" i="3"/>
  <c r="BH269" i="3"/>
  <c r="BG269" i="3"/>
  <c r="BF269" i="3"/>
  <c r="BE269" i="3"/>
  <c r="BD269" i="3"/>
  <c r="BC269" i="3"/>
  <c r="BB269" i="3"/>
  <c r="BA269" i="3"/>
  <c r="AZ269" i="3"/>
  <c r="AY269" i="3"/>
  <c r="AX269" i="3"/>
  <c r="AW269" i="3"/>
  <c r="AV269" i="3"/>
  <c r="AU269" i="3"/>
  <c r="BN268" i="3"/>
  <c r="BM268" i="3"/>
  <c r="BL268" i="3"/>
  <c r="BK268" i="3"/>
  <c r="BJ268" i="3"/>
  <c r="BI268" i="3"/>
  <c r="BH268" i="3"/>
  <c r="BG268" i="3"/>
  <c r="BF268" i="3"/>
  <c r="BE268" i="3"/>
  <c r="BD268" i="3"/>
  <c r="BC268" i="3"/>
  <c r="BB268" i="3"/>
  <c r="BA268" i="3"/>
  <c r="AZ268" i="3"/>
  <c r="AY268" i="3"/>
  <c r="AX268" i="3"/>
  <c r="AW268" i="3"/>
  <c r="AV268" i="3"/>
  <c r="AU268" i="3"/>
  <c r="BN267" i="3"/>
  <c r="BM267" i="3"/>
  <c r="BL267" i="3"/>
  <c r="BK267" i="3"/>
  <c r="BJ267" i="3"/>
  <c r="BI267" i="3"/>
  <c r="BH267" i="3"/>
  <c r="BG267" i="3"/>
  <c r="BF267" i="3"/>
  <c r="BE267" i="3"/>
  <c r="BD267" i="3"/>
  <c r="BC267" i="3"/>
  <c r="BB267" i="3"/>
  <c r="BA267" i="3"/>
  <c r="AZ267" i="3"/>
  <c r="AY267" i="3"/>
  <c r="AX267" i="3"/>
  <c r="AW267" i="3"/>
  <c r="AV267" i="3"/>
  <c r="AU267" i="3"/>
  <c r="BN266" i="3"/>
  <c r="BM266" i="3"/>
  <c r="BL266" i="3"/>
  <c r="BK266" i="3"/>
  <c r="BJ266" i="3"/>
  <c r="BI266" i="3"/>
  <c r="BH266" i="3"/>
  <c r="BG266" i="3"/>
  <c r="BF266" i="3"/>
  <c r="BE266" i="3"/>
  <c r="BD266" i="3"/>
  <c r="BC266" i="3"/>
  <c r="BB266" i="3"/>
  <c r="BA266" i="3"/>
  <c r="AZ266" i="3"/>
  <c r="AY266" i="3"/>
  <c r="AX266" i="3"/>
  <c r="AW266" i="3"/>
  <c r="AV266" i="3"/>
  <c r="AU266" i="3"/>
  <c r="BN265" i="3"/>
  <c r="BM265" i="3"/>
  <c r="BL265" i="3"/>
  <c r="BK265" i="3"/>
  <c r="BJ265" i="3"/>
  <c r="BI265" i="3"/>
  <c r="BH265" i="3"/>
  <c r="BG265" i="3"/>
  <c r="BF265" i="3"/>
  <c r="BE265" i="3"/>
  <c r="BD265" i="3"/>
  <c r="BC265" i="3"/>
  <c r="BB265" i="3"/>
  <c r="BA265" i="3"/>
  <c r="AZ265" i="3"/>
  <c r="AY265" i="3"/>
  <c r="AX265" i="3"/>
  <c r="AW265" i="3"/>
  <c r="AV265" i="3"/>
  <c r="AU265" i="3"/>
  <c r="BN264" i="3"/>
  <c r="BM264" i="3"/>
  <c r="BL264" i="3"/>
  <c r="BK264" i="3"/>
  <c r="BJ264" i="3"/>
  <c r="BI264" i="3"/>
  <c r="BH264" i="3"/>
  <c r="BG264" i="3"/>
  <c r="BF264" i="3"/>
  <c r="BE264" i="3"/>
  <c r="BD264" i="3"/>
  <c r="BC264" i="3"/>
  <c r="BB264" i="3"/>
  <c r="BA264" i="3"/>
  <c r="AZ264" i="3"/>
  <c r="AY264" i="3"/>
  <c r="AX264" i="3"/>
  <c r="AW264" i="3"/>
  <c r="AV264" i="3"/>
  <c r="AU264" i="3"/>
  <c r="BN263" i="3"/>
  <c r="BM263" i="3"/>
  <c r="BL263" i="3"/>
  <c r="BK263" i="3"/>
  <c r="BJ263" i="3"/>
  <c r="BI263" i="3"/>
  <c r="BH263" i="3"/>
  <c r="BG263" i="3"/>
  <c r="BF263" i="3"/>
  <c r="BE263" i="3"/>
  <c r="BD263" i="3"/>
  <c r="BC263" i="3"/>
  <c r="BB263" i="3"/>
  <c r="BA263" i="3"/>
  <c r="AZ263" i="3"/>
  <c r="AY263" i="3"/>
  <c r="AX263" i="3"/>
  <c r="AW263" i="3"/>
  <c r="AV263" i="3"/>
  <c r="AU263" i="3"/>
  <c r="BN262" i="3"/>
  <c r="BM262" i="3"/>
  <c r="BL262" i="3"/>
  <c r="BK262" i="3"/>
  <c r="BJ262" i="3"/>
  <c r="BI262" i="3"/>
  <c r="BH262" i="3"/>
  <c r="BG262" i="3"/>
  <c r="BF262" i="3"/>
  <c r="BE262" i="3"/>
  <c r="BD262" i="3"/>
  <c r="BC262" i="3"/>
  <c r="BB262" i="3"/>
  <c r="BA262" i="3"/>
  <c r="AZ262" i="3"/>
  <c r="AY262" i="3"/>
  <c r="AX262" i="3"/>
  <c r="AW262" i="3"/>
  <c r="AV262" i="3"/>
  <c r="AU262" i="3"/>
  <c r="BN261" i="3"/>
  <c r="BM261" i="3"/>
  <c r="BL261" i="3"/>
  <c r="BK261" i="3"/>
  <c r="BJ261" i="3"/>
  <c r="BI261" i="3"/>
  <c r="BH261" i="3"/>
  <c r="BG261" i="3"/>
  <c r="BF261" i="3"/>
  <c r="BE261" i="3"/>
  <c r="BD261" i="3"/>
  <c r="BC261" i="3"/>
  <c r="BB261" i="3"/>
  <c r="BA261" i="3"/>
  <c r="AZ261" i="3"/>
  <c r="AY261" i="3"/>
  <c r="AX261" i="3"/>
  <c r="AW261" i="3"/>
  <c r="AV261" i="3"/>
  <c r="AU261" i="3"/>
  <c r="BN260" i="3"/>
  <c r="BM260" i="3"/>
  <c r="BL260" i="3"/>
  <c r="BK260" i="3"/>
  <c r="BJ260" i="3"/>
  <c r="BI260" i="3"/>
  <c r="BH260" i="3"/>
  <c r="BG260" i="3"/>
  <c r="BF260" i="3"/>
  <c r="BE260" i="3"/>
  <c r="BD260" i="3"/>
  <c r="BC260" i="3"/>
  <c r="BB260" i="3"/>
  <c r="BA260" i="3"/>
  <c r="AZ260" i="3"/>
  <c r="AY260" i="3"/>
  <c r="AX260" i="3"/>
  <c r="AW260" i="3"/>
  <c r="AV260" i="3"/>
  <c r="AU260" i="3"/>
  <c r="BN259" i="3"/>
  <c r="BM259" i="3"/>
  <c r="BL259" i="3"/>
  <c r="BK259" i="3"/>
  <c r="BJ259" i="3"/>
  <c r="BI259" i="3"/>
  <c r="BH259" i="3"/>
  <c r="BG259" i="3"/>
  <c r="BF259" i="3"/>
  <c r="BE259" i="3"/>
  <c r="BD259" i="3"/>
  <c r="BC259" i="3"/>
  <c r="BB259" i="3"/>
  <c r="BA259" i="3"/>
  <c r="AZ259" i="3"/>
  <c r="AY259" i="3"/>
  <c r="AX259" i="3"/>
  <c r="AW259" i="3"/>
  <c r="AV259" i="3"/>
  <c r="AU259" i="3"/>
  <c r="BN258" i="3"/>
  <c r="BM258" i="3"/>
  <c r="BL258" i="3"/>
  <c r="BK258" i="3"/>
  <c r="BJ258" i="3"/>
  <c r="BI258" i="3"/>
  <c r="BH258" i="3"/>
  <c r="BG258" i="3"/>
  <c r="BF258" i="3"/>
  <c r="BE258" i="3"/>
  <c r="BD258" i="3"/>
  <c r="BC258" i="3"/>
  <c r="BB258" i="3"/>
  <c r="BA258" i="3"/>
  <c r="AZ258" i="3"/>
  <c r="AY258" i="3"/>
  <c r="AX258" i="3"/>
  <c r="AW258" i="3"/>
  <c r="AV258" i="3"/>
  <c r="AU258" i="3"/>
  <c r="BN257" i="3"/>
  <c r="BM257" i="3"/>
  <c r="BL257" i="3"/>
  <c r="BK257" i="3"/>
  <c r="BJ257" i="3"/>
  <c r="BI257" i="3"/>
  <c r="BH257" i="3"/>
  <c r="BG257" i="3"/>
  <c r="BF257" i="3"/>
  <c r="BE257" i="3"/>
  <c r="BD257" i="3"/>
  <c r="BC257" i="3"/>
  <c r="BB257" i="3"/>
  <c r="BA257" i="3"/>
  <c r="AZ257" i="3"/>
  <c r="AY257" i="3"/>
  <c r="AX257" i="3"/>
  <c r="AW257" i="3"/>
  <c r="AV257" i="3"/>
  <c r="AU257" i="3"/>
  <c r="BN256" i="3"/>
  <c r="BM256" i="3"/>
  <c r="BL256" i="3"/>
  <c r="BK256" i="3"/>
  <c r="BJ256" i="3"/>
  <c r="BI256" i="3"/>
  <c r="BH256" i="3"/>
  <c r="BG256" i="3"/>
  <c r="BF256" i="3"/>
  <c r="BE256" i="3"/>
  <c r="BD256" i="3"/>
  <c r="BC256" i="3"/>
  <c r="BB256" i="3"/>
  <c r="BA256" i="3"/>
  <c r="AZ256" i="3"/>
  <c r="AY256" i="3"/>
  <c r="AX256" i="3"/>
  <c r="AW256" i="3"/>
  <c r="AV256" i="3"/>
  <c r="AU256" i="3"/>
  <c r="BN255" i="3"/>
  <c r="BM255" i="3"/>
  <c r="BL255" i="3"/>
  <c r="BK255" i="3"/>
  <c r="BJ255" i="3"/>
  <c r="BI255" i="3"/>
  <c r="BH255" i="3"/>
  <c r="BG255" i="3"/>
  <c r="BF255" i="3"/>
  <c r="BE255" i="3"/>
  <c r="BD255" i="3"/>
  <c r="BC255" i="3"/>
  <c r="BB255" i="3"/>
  <c r="BA255" i="3"/>
  <c r="AZ255" i="3"/>
  <c r="AY255" i="3"/>
  <c r="AX255" i="3"/>
  <c r="AW255" i="3"/>
  <c r="AV255" i="3"/>
  <c r="AU255" i="3"/>
  <c r="BN254" i="3"/>
  <c r="BM254" i="3"/>
  <c r="BL254" i="3"/>
  <c r="BK254" i="3"/>
  <c r="BJ254" i="3"/>
  <c r="BI254" i="3"/>
  <c r="BH254" i="3"/>
  <c r="BG254" i="3"/>
  <c r="BF254" i="3"/>
  <c r="BE254" i="3"/>
  <c r="BD254" i="3"/>
  <c r="BC254" i="3"/>
  <c r="BB254" i="3"/>
  <c r="BA254" i="3"/>
  <c r="AZ254" i="3"/>
  <c r="AY254" i="3"/>
  <c r="AX254" i="3"/>
  <c r="AW254" i="3"/>
  <c r="AV254" i="3"/>
  <c r="AU254" i="3"/>
  <c r="BN253" i="3"/>
  <c r="BM253" i="3"/>
  <c r="BL253" i="3"/>
  <c r="BK253" i="3"/>
  <c r="BJ253" i="3"/>
  <c r="BI253" i="3"/>
  <c r="BH253" i="3"/>
  <c r="BG253" i="3"/>
  <c r="BF253" i="3"/>
  <c r="BE253" i="3"/>
  <c r="BD253" i="3"/>
  <c r="BC253" i="3"/>
  <c r="BB253" i="3"/>
  <c r="BA253" i="3"/>
  <c r="AZ253" i="3"/>
  <c r="AY253" i="3"/>
  <c r="AX253" i="3"/>
  <c r="AW253" i="3"/>
  <c r="AV253" i="3"/>
  <c r="AU253" i="3"/>
  <c r="BN252" i="3"/>
  <c r="BM252" i="3"/>
  <c r="BL252" i="3"/>
  <c r="BK252" i="3"/>
  <c r="BJ252" i="3"/>
  <c r="BI252" i="3"/>
  <c r="BH252" i="3"/>
  <c r="BG252" i="3"/>
  <c r="BF252" i="3"/>
  <c r="BE252" i="3"/>
  <c r="BD252" i="3"/>
  <c r="BC252" i="3"/>
  <c r="BB252" i="3"/>
  <c r="BA252" i="3"/>
  <c r="AZ252" i="3"/>
  <c r="AY252" i="3"/>
  <c r="AX252" i="3"/>
  <c r="AW252" i="3"/>
  <c r="AV252" i="3"/>
  <c r="AU252" i="3"/>
  <c r="BN251" i="3"/>
  <c r="BM251" i="3"/>
  <c r="BL251" i="3"/>
  <c r="BK251" i="3"/>
  <c r="BJ251" i="3"/>
  <c r="BI251" i="3"/>
  <c r="BH251" i="3"/>
  <c r="BG251" i="3"/>
  <c r="BF251" i="3"/>
  <c r="BE251" i="3"/>
  <c r="BD251" i="3"/>
  <c r="BC251" i="3"/>
  <c r="BB251" i="3"/>
  <c r="BA251" i="3"/>
  <c r="AZ251" i="3"/>
  <c r="AY251" i="3"/>
  <c r="AX251" i="3"/>
  <c r="AW251" i="3"/>
  <c r="AV251" i="3"/>
  <c r="AU251" i="3"/>
  <c r="BN250" i="3"/>
  <c r="BM250" i="3"/>
  <c r="BL250" i="3"/>
  <c r="BK250" i="3"/>
  <c r="BJ250" i="3"/>
  <c r="BI250" i="3"/>
  <c r="BH250" i="3"/>
  <c r="BG250" i="3"/>
  <c r="BF250" i="3"/>
  <c r="BE250" i="3"/>
  <c r="BD250" i="3"/>
  <c r="BC250" i="3"/>
  <c r="BB250" i="3"/>
  <c r="BA250" i="3"/>
  <c r="AZ250" i="3"/>
  <c r="AY250" i="3"/>
  <c r="AX250" i="3"/>
  <c r="AW250" i="3"/>
  <c r="AV250" i="3"/>
  <c r="AU250" i="3"/>
  <c r="BN249" i="3"/>
  <c r="BM249" i="3"/>
  <c r="BL249" i="3"/>
  <c r="BK249" i="3"/>
  <c r="BJ249" i="3"/>
  <c r="BI249" i="3"/>
  <c r="BH249" i="3"/>
  <c r="BG249" i="3"/>
  <c r="BF249" i="3"/>
  <c r="BE249" i="3"/>
  <c r="BD249" i="3"/>
  <c r="BC249" i="3"/>
  <c r="BB249" i="3"/>
  <c r="BA249" i="3"/>
  <c r="AZ249" i="3"/>
  <c r="AY249" i="3"/>
  <c r="AX249" i="3"/>
  <c r="AW249" i="3"/>
  <c r="AV249" i="3"/>
  <c r="AU249" i="3"/>
  <c r="BN248" i="3"/>
  <c r="BM248" i="3"/>
  <c r="BL248" i="3"/>
  <c r="BK248" i="3"/>
  <c r="BJ248" i="3"/>
  <c r="BI248" i="3"/>
  <c r="BH248" i="3"/>
  <c r="BG248" i="3"/>
  <c r="BF248" i="3"/>
  <c r="BE248" i="3"/>
  <c r="BD248" i="3"/>
  <c r="BC248" i="3"/>
  <c r="BB248" i="3"/>
  <c r="BA248" i="3"/>
  <c r="AZ248" i="3"/>
  <c r="AY248" i="3"/>
  <c r="AX248" i="3"/>
  <c r="AW248" i="3"/>
  <c r="AV248" i="3"/>
  <c r="AU248" i="3"/>
  <c r="BN247" i="3"/>
  <c r="BM247" i="3"/>
  <c r="BL247" i="3"/>
  <c r="BK247" i="3"/>
  <c r="BJ247" i="3"/>
  <c r="BI247" i="3"/>
  <c r="BH247" i="3"/>
  <c r="BG247" i="3"/>
  <c r="BF247" i="3"/>
  <c r="BE247" i="3"/>
  <c r="BD247" i="3"/>
  <c r="BC247" i="3"/>
  <c r="BB247" i="3"/>
  <c r="BA247" i="3"/>
  <c r="AZ247" i="3"/>
  <c r="AY247" i="3"/>
  <c r="AX247" i="3"/>
  <c r="AW247" i="3"/>
  <c r="AV247" i="3"/>
  <c r="AU247" i="3"/>
  <c r="BN246" i="3"/>
  <c r="BM246" i="3"/>
  <c r="BL246" i="3"/>
  <c r="BK246" i="3"/>
  <c r="BJ246" i="3"/>
  <c r="BI246" i="3"/>
  <c r="BH246" i="3"/>
  <c r="BG246" i="3"/>
  <c r="BF246" i="3"/>
  <c r="BE246" i="3"/>
  <c r="BD246" i="3"/>
  <c r="BC246" i="3"/>
  <c r="BB246" i="3"/>
  <c r="BA246" i="3"/>
  <c r="AZ246" i="3"/>
  <c r="AY246" i="3"/>
  <c r="AX246" i="3"/>
  <c r="AW246" i="3"/>
  <c r="AV246" i="3"/>
  <c r="AU246" i="3"/>
  <c r="BN245" i="3"/>
  <c r="BM245" i="3"/>
  <c r="BL245" i="3"/>
  <c r="BK245" i="3"/>
  <c r="BJ245" i="3"/>
  <c r="BI245" i="3"/>
  <c r="BH245" i="3"/>
  <c r="BG245" i="3"/>
  <c r="BF245" i="3"/>
  <c r="BE245" i="3"/>
  <c r="BD245" i="3"/>
  <c r="BC245" i="3"/>
  <c r="BB245" i="3"/>
  <c r="BA245" i="3"/>
  <c r="AZ245" i="3"/>
  <c r="AY245" i="3"/>
  <c r="AX245" i="3"/>
  <c r="AW245" i="3"/>
  <c r="AV245" i="3"/>
  <c r="AU245" i="3"/>
  <c r="BN244" i="3"/>
  <c r="BM244" i="3"/>
  <c r="BL244" i="3"/>
  <c r="BK244" i="3"/>
  <c r="BJ244" i="3"/>
  <c r="BI244" i="3"/>
  <c r="BH244" i="3"/>
  <c r="BG244" i="3"/>
  <c r="BF244" i="3"/>
  <c r="BE244" i="3"/>
  <c r="BD244" i="3"/>
  <c r="BC244" i="3"/>
  <c r="BB244" i="3"/>
  <c r="BA244" i="3"/>
  <c r="AZ244" i="3"/>
  <c r="AY244" i="3"/>
  <c r="AX244" i="3"/>
  <c r="AW244" i="3"/>
  <c r="AV244" i="3"/>
  <c r="AU244" i="3"/>
  <c r="BN243" i="3"/>
  <c r="BM243" i="3"/>
  <c r="BL243" i="3"/>
  <c r="BK243" i="3"/>
  <c r="BJ243" i="3"/>
  <c r="BI243" i="3"/>
  <c r="BH243" i="3"/>
  <c r="BG243" i="3"/>
  <c r="BF243" i="3"/>
  <c r="BE243" i="3"/>
  <c r="BD243" i="3"/>
  <c r="BC243" i="3"/>
  <c r="BB243" i="3"/>
  <c r="BA243" i="3"/>
  <c r="AZ243" i="3"/>
  <c r="AY243" i="3"/>
  <c r="AX243" i="3"/>
  <c r="AW243" i="3"/>
  <c r="AV243" i="3"/>
  <c r="AU243" i="3"/>
  <c r="BN242" i="3"/>
  <c r="BM242" i="3"/>
  <c r="BL242" i="3"/>
  <c r="BK242" i="3"/>
  <c r="BJ242" i="3"/>
  <c r="BI242" i="3"/>
  <c r="BH242" i="3"/>
  <c r="BG242" i="3"/>
  <c r="BF242" i="3"/>
  <c r="BE242" i="3"/>
  <c r="BD242" i="3"/>
  <c r="BC242" i="3"/>
  <c r="BB242" i="3"/>
  <c r="BA242" i="3"/>
  <c r="AZ242" i="3"/>
  <c r="AY242" i="3"/>
  <c r="AX242" i="3"/>
  <c r="AW242" i="3"/>
  <c r="AV242" i="3"/>
  <c r="AU242" i="3"/>
  <c r="BN241" i="3"/>
  <c r="BM241" i="3"/>
  <c r="BL241" i="3"/>
  <c r="BK241" i="3"/>
  <c r="BJ241" i="3"/>
  <c r="BI241" i="3"/>
  <c r="BH241" i="3"/>
  <c r="BG241" i="3"/>
  <c r="BF241" i="3"/>
  <c r="BE241" i="3"/>
  <c r="BD241" i="3"/>
  <c r="BC241" i="3"/>
  <c r="BB241" i="3"/>
  <c r="BA241" i="3"/>
  <c r="AZ241" i="3"/>
  <c r="AY241" i="3"/>
  <c r="AX241" i="3"/>
  <c r="AW241" i="3"/>
  <c r="AV241" i="3"/>
  <c r="AU241" i="3"/>
  <c r="BN240" i="3"/>
  <c r="BM240" i="3"/>
  <c r="BL240" i="3"/>
  <c r="BK240" i="3"/>
  <c r="BJ240" i="3"/>
  <c r="BI240" i="3"/>
  <c r="BH240" i="3"/>
  <c r="BG240" i="3"/>
  <c r="BF240" i="3"/>
  <c r="BE240" i="3"/>
  <c r="BD240" i="3"/>
  <c r="BC240" i="3"/>
  <c r="BB240" i="3"/>
  <c r="BA240" i="3"/>
  <c r="AZ240" i="3"/>
  <c r="AY240" i="3"/>
  <c r="AX240" i="3"/>
  <c r="AW240" i="3"/>
  <c r="AV240" i="3"/>
  <c r="AU240" i="3"/>
  <c r="BN239" i="3"/>
  <c r="BM239" i="3"/>
  <c r="BL239" i="3"/>
  <c r="BK239" i="3"/>
  <c r="BJ239" i="3"/>
  <c r="BI239" i="3"/>
  <c r="BH239" i="3"/>
  <c r="BG239" i="3"/>
  <c r="BF239" i="3"/>
  <c r="BE239" i="3"/>
  <c r="BD239" i="3"/>
  <c r="BC239" i="3"/>
  <c r="BB239" i="3"/>
  <c r="BA239" i="3"/>
  <c r="AZ239" i="3"/>
  <c r="AY239" i="3"/>
  <c r="AX239" i="3"/>
  <c r="AW239" i="3"/>
  <c r="AV239" i="3"/>
  <c r="AU239" i="3"/>
  <c r="BN238" i="3"/>
  <c r="BM238" i="3"/>
  <c r="BL238" i="3"/>
  <c r="BK238" i="3"/>
  <c r="BJ238" i="3"/>
  <c r="BI238" i="3"/>
  <c r="BH238" i="3"/>
  <c r="BG238" i="3"/>
  <c r="BF238" i="3"/>
  <c r="BE238" i="3"/>
  <c r="BD238" i="3"/>
  <c r="BC238" i="3"/>
  <c r="BB238" i="3"/>
  <c r="BA238" i="3"/>
  <c r="AZ238" i="3"/>
  <c r="AY238" i="3"/>
  <c r="AX238" i="3"/>
  <c r="AW238" i="3"/>
  <c r="AV238" i="3"/>
  <c r="AU238" i="3"/>
  <c r="BN237" i="3"/>
  <c r="BM237" i="3"/>
  <c r="BL237" i="3"/>
  <c r="BK237" i="3"/>
  <c r="BJ237" i="3"/>
  <c r="BI237" i="3"/>
  <c r="BH237" i="3"/>
  <c r="BG237" i="3"/>
  <c r="BF237" i="3"/>
  <c r="BE237" i="3"/>
  <c r="BD237" i="3"/>
  <c r="BC237" i="3"/>
  <c r="BB237" i="3"/>
  <c r="BA237" i="3"/>
  <c r="AZ237" i="3"/>
  <c r="AY237" i="3"/>
  <c r="AX237" i="3"/>
  <c r="AW237" i="3"/>
  <c r="AV237" i="3"/>
  <c r="AU237" i="3"/>
  <c r="BN236" i="3"/>
  <c r="BM236" i="3"/>
  <c r="BL236" i="3"/>
  <c r="BK236" i="3"/>
  <c r="BJ236" i="3"/>
  <c r="BI236" i="3"/>
  <c r="BH236" i="3"/>
  <c r="BG236" i="3"/>
  <c r="BF236" i="3"/>
  <c r="BE236" i="3"/>
  <c r="BD236" i="3"/>
  <c r="BC236" i="3"/>
  <c r="BB236" i="3"/>
  <c r="BA236" i="3"/>
  <c r="AZ236" i="3"/>
  <c r="AY236" i="3"/>
  <c r="AX236" i="3"/>
  <c r="AW236" i="3"/>
  <c r="AV236" i="3"/>
  <c r="AU236" i="3"/>
  <c r="BN235" i="3"/>
  <c r="BM235" i="3"/>
  <c r="BL235" i="3"/>
  <c r="BK235" i="3"/>
  <c r="BJ235" i="3"/>
  <c r="BI235" i="3"/>
  <c r="BH235" i="3"/>
  <c r="BG235" i="3"/>
  <c r="BF235" i="3"/>
  <c r="BE235" i="3"/>
  <c r="BD235" i="3"/>
  <c r="BC235" i="3"/>
  <c r="BB235" i="3"/>
  <c r="BA235" i="3"/>
  <c r="AZ235" i="3"/>
  <c r="AY235" i="3"/>
  <c r="AX235" i="3"/>
  <c r="AW235" i="3"/>
  <c r="AV235" i="3"/>
  <c r="AU235" i="3"/>
  <c r="BN234" i="3"/>
  <c r="BM234" i="3"/>
  <c r="BL234" i="3"/>
  <c r="BK234" i="3"/>
  <c r="BJ234" i="3"/>
  <c r="BI234" i="3"/>
  <c r="BH234" i="3"/>
  <c r="BG234" i="3"/>
  <c r="BF234" i="3"/>
  <c r="BE234" i="3"/>
  <c r="BD234" i="3"/>
  <c r="BC234" i="3"/>
  <c r="BB234" i="3"/>
  <c r="BA234" i="3"/>
  <c r="AZ234" i="3"/>
  <c r="AY234" i="3"/>
  <c r="AX234" i="3"/>
  <c r="AW234" i="3"/>
  <c r="AV234" i="3"/>
  <c r="AU234" i="3"/>
  <c r="BN233" i="3"/>
  <c r="BM233" i="3"/>
  <c r="BL233" i="3"/>
  <c r="BK233" i="3"/>
  <c r="BJ233" i="3"/>
  <c r="BI233" i="3"/>
  <c r="BH233" i="3"/>
  <c r="BG233" i="3"/>
  <c r="BF233" i="3"/>
  <c r="BE233" i="3"/>
  <c r="BD233" i="3"/>
  <c r="BC233" i="3"/>
  <c r="BB233" i="3"/>
  <c r="BA233" i="3"/>
  <c r="AZ233" i="3"/>
  <c r="AY233" i="3"/>
  <c r="AX233" i="3"/>
  <c r="AW233" i="3"/>
  <c r="AV233" i="3"/>
  <c r="AU233" i="3"/>
  <c r="BN232" i="3"/>
  <c r="BM232" i="3"/>
  <c r="BL232" i="3"/>
  <c r="BK232" i="3"/>
  <c r="BJ232" i="3"/>
  <c r="BI232" i="3"/>
  <c r="BH232" i="3"/>
  <c r="BG232" i="3"/>
  <c r="BF232" i="3"/>
  <c r="BE232" i="3"/>
  <c r="BD232" i="3"/>
  <c r="BC232" i="3"/>
  <c r="BB232" i="3"/>
  <c r="BA232" i="3"/>
  <c r="AZ232" i="3"/>
  <c r="AY232" i="3"/>
  <c r="AX232" i="3"/>
  <c r="AW232" i="3"/>
  <c r="AV232" i="3"/>
  <c r="AU232" i="3"/>
  <c r="BN231" i="3"/>
  <c r="BM231" i="3"/>
  <c r="BL231" i="3"/>
  <c r="BK231" i="3"/>
  <c r="BJ231" i="3"/>
  <c r="BI231" i="3"/>
  <c r="BH231" i="3"/>
  <c r="BG231" i="3"/>
  <c r="BF231" i="3"/>
  <c r="BE231" i="3"/>
  <c r="BD231" i="3"/>
  <c r="BC231" i="3"/>
  <c r="BB231" i="3"/>
  <c r="BA231" i="3"/>
  <c r="AZ231" i="3"/>
  <c r="AY231" i="3"/>
  <c r="AX231" i="3"/>
  <c r="AW231" i="3"/>
  <c r="AV231" i="3"/>
  <c r="AU231" i="3"/>
  <c r="BN230" i="3"/>
  <c r="BM230" i="3"/>
  <c r="BL230" i="3"/>
  <c r="BK230" i="3"/>
  <c r="BJ230" i="3"/>
  <c r="BI230" i="3"/>
  <c r="BH230" i="3"/>
  <c r="BG230" i="3"/>
  <c r="BF230" i="3"/>
  <c r="BE230" i="3"/>
  <c r="BD230" i="3"/>
  <c r="BC230" i="3"/>
  <c r="BB230" i="3"/>
  <c r="BA230" i="3"/>
  <c r="AZ230" i="3"/>
  <c r="AY230" i="3"/>
  <c r="AX230" i="3"/>
  <c r="AW230" i="3"/>
  <c r="AV230" i="3"/>
  <c r="AU230" i="3"/>
  <c r="BN229" i="3"/>
  <c r="BM229" i="3"/>
  <c r="BL229" i="3"/>
  <c r="BK229" i="3"/>
  <c r="BJ229" i="3"/>
  <c r="BI229" i="3"/>
  <c r="BH229" i="3"/>
  <c r="BG229" i="3"/>
  <c r="BF229" i="3"/>
  <c r="BE229" i="3"/>
  <c r="BD229" i="3"/>
  <c r="BC229" i="3"/>
  <c r="BB229" i="3"/>
  <c r="BA229" i="3"/>
  <c r="AZ229" i="3"/>
  <c r="AY229" i="3"/>
  <c r="AX229" i="3"/>
  <c r="AW229" i="3"/>
  <c r="AV229" i="3"/>
  <c r="AU229" i="3"/>
  <c r="BN228" i="3"/>
  <c r="BM228" i="3"/>
  <c r="BL228" i="3"/>
  <c r="BK228" i="3"/>
  <c r="BJ228" i="3"/>
  <c r="BI228" i="3"/>
  <c r="BH228" i="3"/>
  <c r="BG228" i="3"/>
  <c r="BF228" i="3"/>
  <c r="BE228" i="3"/>
  <c r="BD228" i="3"/>
  <c r="BC228" i="3"/>
  <c r="BB228" i="3"/>
  <c r="BA228" i="3"/>
  <c r="AZ228" i="3"/>
  <c r="AY228" i="3"/>
  <c r="AX228" i="3"/>
  <c r="AW228" i="3"/>
  <c r="AV228" i="3"/>
  <c r="AU228" i="3"/>
  <c r="BN227" i="3"/>
  <c r="BM227" i="3"/>
  <c r="BL227" i="3"/>
  <c r="BK227" i="3"/>
  <c r="BJ227" i="3"/>
  <c r="BI227" i="3"/>
  <c r="BH227" i="3"/>
  <c r="BG227" i="3"/>
  <c r="BF227" i="3"/>
  <c r="BE227" i="3"/>
  <c r="BD227" i="3"/>
  <c r="BC227" i="3"/>
  <c r="BB227" i="3"/>
  <c r="BA227" i="3"/>
  <c r="AZ227" i="3"/>
  <c r="AY227" i="3"/>
  <c r="AX227" i="3"/>
  <c r="AW227" i="3"/>
  <c r="AV227" i="3"/>
  <c r="AU227" i="3"/>
  <c r="BN226" i="3"/>
  <c r="BM226" i="3"/>
  <c r="BL226" i="3"/>
  <c r="BK226" i="3"/>
  <c r="BJ226" i="3"/>
  <c r="BI226" i="3"/>
  <c r="BH226" i="3"/>
  <c r="BG226" i="3"/>
  <c r="BF226" i="3"/>
  <c r="BE226" i="3"/>
  <c r="BD226" i="3"/>
  <c r="BC226" i="3"/>
  <c r="BB226" i="3"/>
  <c r="BA226" i="3"/>
  <c r="AZ226" i="3"/>
  <c r="AY226" i="3"/>
  <c r="AX226" i="3"/>
  <c r="AW226" i="3"/>
  <c r="AV226" i="3"/>
  <c r="AU226" i="3"/>
  <c r="BN225" i="3"/>
  <c r="BM225" i="3"/>
  <c r="BL225" i="3"/>
  <c r="BK225" i="3"/>
  <c r="BJ225" i="3"/>
  <c r="BI225" i="3"/>
  <c r="BH225" i="3"/>
  <c r="BG225" i="3"/>
  <c r="BF225" i="3"/>
  <c r="BE225" i="3"/>
  <c r="BD225" i="3"/>
  <c r="BC225" i="3"/>
  <c r="BB225" i="3"/>
  <c r="BA225" i="3"/>
  <c r="AZ225" i="3"/>
  <c r="AY225" i="3"/>
  <c r="AX225" i="3"/>
  <c r="AW225" i="3"/>
  <c r="AV225" i="3"/>
  <c r="AU225" i="3"/>
  <c r="BN224" i="3"/>
  <c r="BM224" i="3"/>
  <c r="BL224" i="3"/>
  <c r="BK224" i="3"/>
  <c r="BJ224" i="3"/>
  <c r="BI224" i="3"/>
  <c r="BH224" i="3"/>
  <c r="BG224" i="3"/>
  <c r="BF224" i="3"/>
  <c r="BE224" i="3"/>
  <c r="BD224" i="3"/>
  <c r="BC224" i="3"/>
  <c r="BB224" i="3"/>
  <c r="BA224" i="3"/>
  <c r="AZ224" i="3"/>
  <c r="AY224" i="3"/>
  <c r="AX224" i="3"/>
  <c r="AW224" i="3"/>
  <c r="AV224" i="3"/>
  <c r="AU224" i="3"/>
  <c r="BN223" i="3"/>
  <c r="BM223" i="3"/>
  <c r="BL223" i="3"/>
  <c r="BK223" i="3"/>
  <c r="BJ223" i="3"/>
  <c r="BI223" i="3"/>
  <c r="BH223" i="3"/>
  <c r="BG223" i="3"/>
  <c r="BF223" i="3"/>
  <c r="BE223" i="3"/>
  <c r="BD223" i="3"/>
  <c r="BC223" i="3"/>
  <c r="BB223" i="3"/>
  <c r="BA223" i="3"/>
  <c r="AZ223" i="3"/>
  <c r="AY223" i="3"/>
  <c r="AX223" i="3"/>
  <c r="AW223" i="3"/>
  <c r="AV223" i="3"/>
  <c r="AU223" i="3"/>
  <c r="BN222" i="3"/>
  <c r="BM222" i="3"/>
  <c r="BL222" i="3"/>
  <c r="BK222" i="3"/>
  <c r="BJ222" i="3"/>
  <c r="BI222" i="3"/>
  <c r="BH222" i="3"/>
  <c r="BG222" i="3"/>
  <c r="BF222" i="3"/>
  <c r="BE222" i="3"/>
  <c r="BD222" i="3"/>
  <c r="BC222" i="3"/>
  <c r="BB222" i="3"/>
  <c r="BA222" i="3"/>
  <c r="AZ222" i="3"/>
  <c r="AY222" i="3"/>
  <c r="AX222" i="3"/>
  <c r="AW222" i="3"/>
  <c r="AV222" i="3"/>
  <c r="AU222" i="3"/>
  <c r="BN221" i="3"/>
  <c r="BM221" i="3"/>
  <c r="BL221" i="3"/>
  <c r="BK221" i="3"/>
  <c r="BJ221" i="3"/>
  <c r="BI221" i="3"/>
  <c r="BH221" i="3"/>
  <c r="BG221" i="3"/>
  <c r="BF221" i="3"/>
  <c r="BE221" i="3"/>
  <c r="BD221" i="3"/>
  <c r="BC221" i="3"/>
  <c r="BB221" i="3"/>
  <c r="BA221" i="3"/>
  <c r="AZ221" i="3"/>
  <c r="AY221" i="3"/>
  <c r="AX221" i="3"/>
  <c r="AW221" i="3"/>
  <c r="AV221" i="3"/>
  <c r="AU221" i="3"/>
  <c r="BN220" i="3"/>
  <c r="BM220" i="3"/>
  <c r="BL220" i="3"/>
  <c r="BK220" i="3"/>
  <c r="BJ220" i="3"/>
  <c r="BI220" i="3"/>
  <c r="BH220" i="3"/>
  <c r="BG220" i="3"/>
  <c r="BF220" i="3"/>
  <c r="BE220" i="3"/>
  <c r="BD220" i="3"/>
  <c r="BC220" i="3"/>
  <c r="BB220" i="3"/>
  <c r="BA220" i="3"/>
  <c r="AZ220" i="3"/>
  <c r="AY220" i="3"/>
  <c r="AX220" i="3"/>
  <c r="AW220" i="3"/>
  <c r="AV220" i="3"/>
  <c r="AU220" i="3"/>
  <c r="BN219" i="3"/>
  <c r="BM219" i="3"/>
  <c r="BL219" i="3"/>
  <c r="BK219" i="3"/>
  <c r="BJ219" i="3"/>
  <c r="BI219" i="3"/>
  <c r="BH219" i="3"/>
  <c r="BG219" i="3"/>
  <c r="BF219" i="3"/>
  <c r="BE219" i="3"/>
  <c r="BD219" i="3"/>
  <c r="BC219" i="3"/>
  <c r="BB219" i="3"/>
  <c r="BA219" i="3"/>
  <c r="AZ219" i="3"/>
  <c r="AY219" i="3"/>
  <c r="AX219" i="3"/>
  <c r="AW219" i="3"/>
  <c r="AV219" i="3"/>
  <c r="AU219" i="3"/>
  <c r="BN218" i="3"/>
  <c r="BM218" i="3"/>
  <c r="BL218" i="3"/>
  <c r="BK218" i="3"/>
  <c r="BJ218" i="3"/>
  <c r="BI218" i="3"/>
  <c r="BH218" i="3"/>
  <c r="BG218" i="3"/>
  <c r="BF218" i="3"/>
  <c r="BE218" i="3"/>
  <c r="BD218" i="3"/>
  <c r="BC218" i="3"/>
  <c r="BB218" i="3"/>
  <c r="BA218" i="3"/>
  <c r="AZ218" i="3"/>
  <c r="AY218" i="3"/>
  <c r="AX218" i="3"/>
  <c r="AW218" i="3"/>
  <c r="AV218" i="3"/>
  <c r="AU218" i="3"/>
  <c r="BN217" i="3"/>
  <c r="BM217" i="3"/>
  <c r="BL217" i="3"/>
  <c r="BK217" i="3"/>
  <c r="BJ217" i="3"/>
  <c r="BI217" i="3"/>
  <c r="BH217" i="3"/>
  <c r="BG217" i="3"/>
  <c r="BF217" i="3"/>
  <c r="BE217" i="3"/>
  <c r="BD217" i="3"/>
  <c r="BC217" i="3"/>
  <c r="BB217" i="3"/>
  <c r="BA217" i="3"/>
  <c r="AZ217" i="3"/>
  <c r="AY217" i="3"/>
  <c r="AX217" i="3"/>
  <c r="AW217" i="3"/>
  <c r="AV217" i="3"/>
  <c r="AU217" i="3"/>
  <c r="BN216" i="3"/>
  <c r="BM216" i="3"/>
  <c r="BL216" i="3"/>
  <c r="BK216" i="3"/>
  <c r="BJ216" i="3"/>
  <c r="BI216" i="3"/>
  <c r="BH216" i="3"/>
  <c r="BG216" i="3"/>
  <c r="BF216" i="3"/>
  <c r="BE216" i="3"/>
  <c r="BD216" i="3"/>
  <c r="BC216" i="3"/>
  <c r="BB216" i="3"/>
  <c r="BA216" i="3"/>
  <c r="AZ216" i="3"/>
  <c r="AY216" i="3"/>
  <c r="AX216" i="3"/>
  <c r="AW216" i="3"/>
  <c r="AV216" i="3"/>
  <c r="AU216" i="3"/>
  <c r="BN215" i="3"/>
  <c r="BM215" i="3"/>
  <c r="BL215" i="3"/>
  <c r="BK215" i="3"/>
  <c r="BJ215" i="3"/>
  <c r="BI215" i="3"/>
  <c r="BH215" i="3"/>
  <c r="BG215" i="3"/>
  <c r="BF215" i="3"/>
  <c r="BE215" i="3"/>
  <c r="BD215" i="3"/>
  <c r="BC215" i="3"/>
  <c r="BB215" i="3"/>
  <c r="BA215" i="3"/>
  <c r="AZ215" i="3"/>
  <c r="AY215" i="3"/>
  <c r="AX215" i="3"/>
  <c r="AW215" i="3"/>
  <c r="AV215" i="3"/>
  <c r="AU215" i="3"/>
  <c r="BN214" i="3"/>
  <c r="BM214" i="3"/>
  <c r="BL214" i="3"/>
  <c r="BK214" i="3"/>
  <c r="BJ214" i="3"/>
  <c r="BI214" i="3"/>
  <c r="BH214" i="3"/>
  <c r="BG214" i="3"/>
  <c r="BF214" i="3"/>
  <c r="BE214" i="3"/>
  <c r="BD214" i="3"/>
  <c r="BC214" i="3"/>
  <c r="BB214" i="3"/>
  <c r="BA214" i="3"/>
  <c r="AZ214" i="3"/>
  <c r="AY214" i="3"/>
  <c r="AX214" i="3"/>
  <c r="AW214" i="3"/>
  <c r="AV214" i="3"/>
  <c r="AU214" i="3"/>
  <c r="BN213" i="3"/>
  <c r="BM213" i="3"/>
  <c r="BL213" i="3"/>
  <c r="BK213" i="3"/>
  <c r="BJ213" i="3"/>
  <c r="BI213" i="3"/>
  <c r="BH213" i="3"/>
  <c r="BG213" i="3"/>
  <c r="BF213" i="3"/>
  <c r="BE213" i="3"/>
  <c r="BD213" i="3"/>
  <c r="BC213" i="3"/>
  <c r="BB213" i="3"/>
  <c r="BA213" i="3"/>
  <c r="AZ213" i="3"/>
  <c r="AY213" i="3"/>
  <c r="AX213" i="3"/>
  <c r="AW213" i="3"/>
  <c r="AV213" i="3"/>
  <c r="AU213" i="3"/>
  <c r="BN212" i="3"/>
  <c r="BM212" i="3"/>
  <c r="BL212" i="3"/>
  <c r="BK212" i="3"/>
  <c r="BJ212" i="3"/>
  <c r="BI212" i="3"/>
  <c r="BH212" i="3"/>
  <c r="BG212" i="3"/>
  <c r="BF212" i="3"/>
  <c r="BE212" i="3"/>
  <c r="BD212" i="3"/>
  <c r="BC212" i="3"/>
  <c r="BB212" i="3"/>
  <c r="BA212" i="3"/>
  <c r="AZ212" i="3"/>
  <c r="AY212" i="3"/>
  <c r="AX212" i="3"/>
  <c r="AW212" i="3"/>
  <c r="AV212" i="3"/>
  <c r="AU212" i="3"/>
  <c r="BN211" i="3"/>
  <c r="BM211" i="3"/>
  <c r="BL211" i="3"/>
  <c r="BK211" i="3"/>
  <c r="BJ211" i="3"/>
  <c r="BI211" i="3"/>
  <c r="BH211" i="3"/>
  <c r="BG211" i="3"/>
  <c r="BF211" i="3"/>
  <c r="BE211" i="3"/>
  <c r="BD211" i="3"/>
  <c r="BC211" i="3"/>
  <c r="BB211" i="3"/>
  <c r="BA211" i="3"/>
  <c r="AZ211" i="3"/>
  <c r="AY211" i="3"/>
  <c r="AX211" i="3"/>
  <c r="AW211" i="3"/>
  <c r="AV211" i="3"/>
  <c r="AU211" i="3"/>
  <c r="BN210" i="3"/>
  <c r="BM210" i="3"/>
  <c r="BL210" i="3"/>
  <c r="BK210" i="3"/>
  <c r="BJ210" i="3"/>
  <c r="BI210" i="3"/>
  <c r="BH210" i="3"/>
  <c r="BG210" i="3"/>
  <c r="BF210" i="3"/>
  <c r="BE210" i="3"/>
  <c r="BD210" i="3"/>
  <c r="BC210" i="3"/>
  <c r="BB210" i="3"/>
  <c r="BA210" i="3"/>
  <c r="AZ210" i="3"/>
  <c r="AY210" i="3"/>
  <c r="AX210" i="3"/>
  <c r="AW210" i="3"/>
  <c r="AV210" i="3"/>
  <c r="AU210" i="3"/>
  <c r="BN209" i="3"/>
  <c r="BM209" i="3"/>
  <c r="BL209" i="3"/>
  <c r="BK209" i="3"/>
  <c r="BJ209" i="3"/>
  <c r="BI209" i="3"/>
  <c r="BH209" i="3"/>
  <c r="BG209" i="3"/>
  <c r="BF209" i="3"/>
  <c r="BE209" i="3"/>
  <c r="BD209" i="3"/>
  <c r="BC209" i="3"/>
  <c r="BB209" i="3"/>
  <c r="BA209" i="3"/>
  <c r="AZ209" i="3"/>
  <c r="AY209" i="3"/>
  <c r="AX209" i="3"/>
  <c r="AW209" i="3"/>
  <c r="AV209" i="3"/>
  <c r="AU209" i="3"/>
  <c r="BN208" i="3"/>
  <c r="BM208" i="3"/>
  <c r="BL208" i="3"/>
  <c r="BK208" i="3"/>
  <c r="BJ208" i="3"/>
  <c r="BI208" i="3"/>
  <c r="BH208" i="3"/>
  <c r="BG208" i="3"/>
  <c r="BF208" i="3"/>
  <c r="BE208" i="3"/>
  <c r="BD208" i="3"/>
  <c r="BC208" i="3"/>
  <c r="BB208" i="3"/>
  <c r="BA208" i="3"/>
  <c r="AZ208" i="3"/>
  <c r="AY208" i="3"/>
  <c r="AX208" i="3"/>
  <c r="AW208" i="3"/>
  <c r="AV208" i="3"/>
  <c r="AU208" i="3"/>
  <c r="BN207" i="3"/>
  <c r="BM207" i="3"/>
  <c r="BL207" i="3"/>
  <c r="BK207" i="3"/>
  <c r="BJ207" i="3"/>
  <c r="BI207" i="3"/>
  <c r="BH207" i="3"/>
  <c r="BG207" i="3"/>
  <c r="BF207" i="3"/>
  <c r="BE207" i="3"/>
  <c r="BD207" i="3"/>
  <c r="BC207" i="3"/>
  <c r="BB207" i="3"/>
  <c r="BA207" i="3"/>
  <c r="AZ207" i="3"/>
  <c r="AY207" i="3"/>
  <c r="AX207" i="3"/>
  <c r="AW207" i="3"/>
  <c r="AV207" i="3"/>
  <c r="AU207" i="3"/>
  <c r="BN206" i="3"/>
  <c r="BM206" i="3"/>
  <c r="BL206" i="3"/>
  <c r="BK206" i="3"/>
  <c r="BJ206" i="3"/>
  <c r="BI206" i="3"/>
  <c r="BH206" i="3"/>
  <c r="BG206" i="3"/>
  <c r="BF206" i="3"/>
  <c r="BE206" i="3"/>
  <c r="BD206" i="3"/>
  <c r="BC206" i="3"/>
  <c r="BB206" i="3"/>
  <c r="BA206" i="3"/>
  <c r="AZ206" i="3"/>
  <c r="AY206" i="3"/>
  <c r="AX206" i="3"/>
  <c r="AW206" i="3"/>
  <c r="AV206" i="3"/>
  <c r="AU206" i="3"/>
  <c r="BN205" i="3"/>
  <c r="BM205" i="3"/>
  <c r="BL205" i="3"/>
  <c r="BK205" i="3"/>
  <c r="BJ205" i="3"/>
  <c r="BI205" i="3"/>
  <c r="BH205" i="3"/>
  <c r="BG205" i="3"/>
  <c r="BF205" i="3"/>
  <c r="BE205" i="3"/>
  <c r="BD205" i="3"/>
  <c r="BC205" i="3"/>
  <c r="BB205" i="3"/>
  <c r="BA205" i="3"/>
  <c r="AZ205" i="3"/>
  <c r="AY205" i="3"/>
  <c r="AX205" i="3"/>
  <c r="AW205" i="3"/>
  <c r="AV205" i="3"/>
  <c r="AU205" i="3"/>
  <c r="BN204" i="3"/>
  <c r="BM204" i="3"/>
  <c r="BL204" i="3"/>
  <c r="BK204" i="3"/>
  <c r="BJ204" i="3"/>
  <c r="BI204" i="3"/>
  <c r="BH204" i="3"/>
  <c r="BG204" i="3"/>
  <c r="BF204" i="3"/>
  <c r="BE204" i="3"/>
  <c r="BD204" i="3"/>
  <c r="BC204" i="3"/>
  <c r="BB204" i="3"/>
  <c r="BA204" i="3"/>
  <c r="AZ204" i="3"/>
  <c r="AY204" i="3"/>
  <c r="AX204" i="3"/>
  <c r="AW204" i="3"/>
  <c r="AV204" i="3"/>
  <c r="AU204" i="3"/>
  <c r="BN203" i="3"/>
  <c r="BM203" i="3"/>
  <c r="BL203" i="3"/>
  <c r="BK203" i="3"/>
  <c r="BJ203" i="3"/>
  <c r="BI203" i="3"/>
  <c r="BH203" i="3"/>
  <c r="BG203" i="3"/>
  <c r="BF203" i="3"/>
  <c r="BE203" i="3"/>
  <c r="BD203" i="3"/>
  <c r="BC203" i="3"/>
  <c r="BB203" i="3"/>
  <c r="BA203" i="3"/>
  <c r="AZ203" i="3"/>
  <c r="AY203" i="3"/>
  <c r="AX203" i="3"/>
  <c r="AW203" i="3"/>
  <c r="AV203" i="3"/>
  <c r="AU203" i="3"/>
  <c r="BN202" i="3"/>
  <c r="BM202" i="3"/>
  <c r="BL202" i="3"/>
  <c r="BK202" i="3"/>
  <c r="BJ202" i="3"/>
  <c r="BI202" i="3"/>
  <c r="BH202" i="3"/>
  <c r="BG202" i="3"/>
  <c r="BF202" i="3"/>
  <c r="BE202" i="3"/>
  <c r="BD202" i="3"/>
  <c r="BC202" i="3"/>
  <c r="BB202" i="3"/>
  <c r="BA202" i="3"/>
  <c r="AZ202" i="3"/>
  <c r="AY202" i="3"/>
  <c r="AX202" i="3"/>
  <c r="AW202" i="3"/>
  <c r="AV202" i="3"/>
  <c r="AU202" i="3"/>
  <c r="BN201" i="3"/>
  <c r="BM201" i="3"/>
  <c r="BL201" i="3"/>
  <c r="BK201" i="3"/>
  <c r="BJ201" i="3"/>
  <c r="BI201" i="3"/>
  <c r="BH201" i="3"/>
  <c r="BG201" i="3"/>
  <c r="BF201" i="3"/>
  <c r="BE201" i="3"/>
  <c r="BD201" i="3"/>
  <c r="BC201" i="3"/>
  <c r="BB201" i="3"/>
  <c r="BA201" i="3"/>
  <c r="AZ201" i="3"/>
  <c r="AY201" i="3"/>
  <c r="AX201" i="3"/>
  <c r="AW201" i="3"/>
  <c r="AV201" i="3"/>
  <c r="AU201" i="3"/>
  <c r="BN200" i="3"/>
  <c r="BM200" i="3"/>
  <c r="BL200" i="3"/>
  <c r="BK200" i="3"/>
  <c r="BJ200" i="3"/>
  <c r="BI200" i="3"/>
  <c r="BH200" i="3"/>
  <c r="BG200" i="3"/>
  <c r="BF200" i="3"/>
  <c r="BE200" i="3"/>
  <c r="BD200" i="3"/>
  <c r="BC200" i="3"/>
  <c r="BB200" i="3"/>
  <c r="BA200" i="3"/>
  <c r="AZ200" i="3"/>
  <c r="AY200" i="3"/>
  <c r="AX200" i="3"/>
  <c r="AW200" i="3"/>
  <c r="AV200" i="3"/>
  <c r="AU200" i="3"/>
  <c r="BN199" i="3"/>
  <c r="BM199" i="3"/>
  <c r="BL199" i="3"/>
  <c r="BK199" i="3"/>
  <c r="BJ199" i="3"/>
  <c r="BI199" i="3"/>
  <c r="BH199" i="3"/>
  <c r="BG199" i="3"/>
  <c r="BF199" i="3"/>
  <c r="BE199" i="3"/>
  <c r="BD199" i="3"/>
  <c r="BC199" i="3"/>
  <c r="BB199" i="3"/>
  <c r="BA199" i="3"/>
  <c r="AZ199" i="3"/>
  <c r="AY199" i="3"/>
  <c r="AX199" i="3"/>
  <c r="AW199" i="3"/>
  <c r="AV199" i="3"/>
  <c r="AU199" i="3"/>
  <c r="BN198" i="3"/>
  <c r="BM198" i="3"/>
  <c r="BL198" i="3"/>
  <c r="BK198" i="3"/>
  <c r="BJ198" i="3"/>
  <c r="BI198" i="3"/>
  <c r="BH198" i="3"/>
  <c r="BG198" i="3"/>
  <c r="BF198" i="3"/>
  <c r="BE198" i="3"/>
  <c r="BD198" i="3"/>
  <c r="BC198" i="3"/>
  <c r="BB198" i="3"/>
  <c r="BA198" i="3"/>
  <c r="AZ198" i="3"/>
  <c r="AY198" i="3"/>
  <c r="AX198" i="3"/>
  <c r="AW198" i="3"/>
  <c r="AV198" i="3"/>
  <c r="AU198" i="3"/>
  <c r="BN197" i="3"/>
  <c r="BM197" i="3"/>
  <c r="BL197" i="3"/>
  <c r="BK197" i="3"/>
  <c r="BJ197" i="3"/>
  <c r="BI197" i="3"/>
  <c r="BH197" i="3"/>
  <c r="BG197" i="3"/>
  <c r="BF197" i="3"/>
  <c r="BE197" i="3"/>
  <c r="BD197" i="3"/>
  <c r="BC197" i="3"/>
  <c r="BB197" i="3"/>
  <c r="BA197" i="3"/>
  <c r="AZ197" i="3"/>
  <c r="AY197" i="3"/>
  <c r="AX197" i="3"/>
  <c r="AW197" i="3"/>
  <c r="AV197" i="3"/>
  <c r="AU197" i="3"/>
  <c r="BN196" i="3"/>
  <c r="BM196" i="3"/>
  <c r="BL196" i="3"/>
  <c r="BK196" i="3"/>
  <c r="BJ196" i="3"/>
  <c r="BI196" i="3"/>
  <c r="BH196" i="3"/>
  <c r="BG196" i="3"/>
  <c r="BF196" i="3"/>
  <c r="BE196" i="3"/>
  <c r="BD196" i="3"/>
  <c r="BC196" i="3"/>
  <c r="BB196" i="3"/>
  <c r="BA196" i="3"/>
  <c r="AZ196" i="3"/>
  <c r="AY196" i="3"/>
  <c r="AX196" i="3"/>
  <c r="AW196" i="3"/>
  <c r="AV196" i="3"/>
  <c r="AU196" i="3"/>
  <c r="BN195" i="3"/>
  <c r="BM195" i="3"/>
  <c r="BL195" i="3"/>
  <c r="BK195" i="3"/>
  <c r="BJ195" i="3"/>
  <c r="BI195" i="3"/>
  <c r="BH195" i="3"/>
  <c r="BG195" i="3"/>
  <c r="BF195" i="3"/>
  <c r="BE195" i="3"/>
  <c r="BD195" i="3"/>
  <c r="BC195" i="3"/>
  <c r="BB195" i="3"/>
  <c r="BA195" i="3"/>
  <c r="AZ195" i="3"/>
  <c r="AY195" i="3"/>
  <c r="AX195" i="3"/>
  <c r="AW195" i="3"/>
  <c r="AV195" i="3"/>
  <c r="AU195" i="3"/>
  <c r="BN194" i="3"/>
  <c r="BM194" i="3"/>
  <c r="BL194" i="3"/>
  <c r="BK194" i="3"/>
  <c r="BJ194" i="3"/>
  <c r="BI194" i="3"/>
  <c r="BH194" i="3"/>
  <c r="BG194" i="3"/>
  <c r="BF194" i="3"/>
  <c r="BE194" i="3"/>
  <c r="BD194" i="3"/>
  <c r="BC194" i="3"/>
  <c r="BB194" i="3"/>
  <c r="BA194" i="3"/>
  <c r="AZ194" i="3"/>
  <c r="AY194" i="3"/>
  <c r="AX194" i="3"/>
  <c r="AW194" i="3"/>
  <c r="AV194" i="3"/>
  <c r="AU194" i="3"/>
  <c r="BN193" i="3"/>
  <c r="BM193" i="3"/>
  <c r="BL193" i="3"/>
  <c r="BK193" i="3"/>
  <c r="BJ193" i="3"/>
  <c r="BI193" i="3"/>
  <c r="BH193" i="3"/>
  <c r="BG193" i="3"/>
  <c r="BF193" i="3"/>
  <c r="BE193" i="3"/>
  <c r="BD193" i="3"/>
  <c r="BC193" i="3"/>
  <c r="BB193" i="3"/>
  <c r="BA193" i="3"/>
  <c r="AZ193" i="3"/>
  <c r="AY193" i="3"/>
  <c r="AX193" i="3"/>
  <c r="AW193" i="3"/>
  <c r="AV193" i="3"/>
  <c r="AU193" i="3"/>
  <c r="BN192" i="3"/>
  <c r="BM192" i="3"/>
  <c r="BL192" i="3"/>
  <c r="BK192" i="3"/>
  <c r="BJ192" i="3"/>
  <c r="BI192" i="3"/>
  <c r="BH192" i="3"/>
  <c r="BG192" i="3"/>
  <c r="BF192" i="3"/>
  <c r="BE192" i="3"/>
  <c r="BD192" i="3"/>
  <c r="BC192" i="3"/>
  <c r="BB192" i="3"/>
  <c r="BA192" i="3"/>
  <c r="AZ192" i="3"/>
  <c r="AY192" i="3"/>
  <c r="AX192" i="3"/>
  <c r="AW192" i="3"/>
  <c r="AV192" i="3"/>
  <c r="AU192" i="3"/>
  <c r="BN191" i="3"/>
  <c r="BM191" i="3"/>
  <c r="BL191" i="3"/>
  <c r="BK191" i="3"/>
  <c r="BJ191" i="3"/>
  <c r="BI191" i="3"/>
  <c r="BH191" i="3"/>
  <c r="BG191" i="3"/>
  <c r="BF191" i="3"/>
  <c r="BE191" i="3"/>
  <c r="BD191" i="3"/>
  <c r="BC191" i="3"/>
  <c r="BB191" i="3"/>
  <c r="BA191" i="3"/>
  <c r="AZ191" i="3"/>
  <c r="AY191" i="3"/>
  <c r="AX191" i="3"/>
  <c r="AW191" i="3"/>
  <c r="AV191" i="3"/>
  <c r="AU191" i="3"/>
  <c r="BN190" i="3"/>
  <c r="BM190" i="3"/>
  <c r="BL190" i="3"/>
  <c r="BK190" i="3"/>
  <c r="BJ190" i="3"/>
  <c r="BI190" i="3"/>
  <c r="BH190" i="3"/>
  <c r="BG190" i="3"/>
  <c r="BF190" i="3"/>
  <c r="BE190" i="3"/>
  <c r="BD190" i="3"/>
  <c r="BC190" i="3"/>
  <c r="BB190" i="3"/>
  <c r="BA190" i="3"/>
  <c r="AZ190" i="3"/>
  <c r="AY190" i="3"/>
  <c r="AX190" i="3"/>
  <c r="AW190" i="3"/>
  <c r="AV190" i="3"/>
  <c r="AU190" i="3"/>
  <c r="BN189" i="3"/>
  <c r="BM189" i="3"/>
  <c r="BL189" i="3"/>
  <c r="BK189" i="3"/>
  <c r="BJ189" i="3"/>
  <c r="BI189" i="3"/>
  <c r="BH189" i="3"/>
  <c r="BG189" i="3"/>
  <c r="BF189" i="3"/>
  <c r="BE189" i="3"/>
  <c r="BD189" i="3"/>
  <c r="BC189" i="3"/>
  <c r="BB189" i="3"/>
  <c r="BA189" i="3"/>
  <c r="AZ189" i="3"/>
  <c r="AY189" i="3"/>
  <c r="AX189" i="3"/>
  <c r="AW189" i="3"/>
  <c r="AV189" i="3"/>
  <c r="AU189" i="3"/>
  <c r="BN188" i="3"/>
  <c r="BM188" i="3"/>
  <c r="BL188" i="3"/>
  <c r="BK188" i="3"/>
  <c r="BJ188" i="3"/>
  <c r="BI188" i="3"/>
  <c r="BH188" i="3"/>
  <c r="BG188" i="3"/>
  <c r="BF188" i="3"/>
  <c r="BE188" i="3"/>
  <c r="BD188" i="3"/>
  <c r="BC188" i="3"/>
  <c r="BB188" i="3"/>
  <c r="BA188" i="3"/>
  <c r="AZ188" i="3"/>
  <c r="AY188" i="3"/>
  <c r="AX188" i="3"/>
  <c r="AW188" i="3"/>
  <c r="AV188" i="3"/>
  <c r="AU188" i="3"/>
  <c r="BN187" i="3"/>
  <c r="BM187" i="3"/>
  <c r="BL187" i="3"/>
  <c r="BK187" i="3"/>
  <c r="BJ187" i="3"/>
  <c r="BI187" i="3"/>
  <c r="BH187" i="3"/>
  <c r="BG187" i="3"/>
  <c r="BF187" i="3"/>
  <c r="BE187" i="3"/>
  <c r="BD187" i="3"/>
  <c r="BC187" i="3"/>
  <c r="BB187" i="3"/>
  <c r="BA187" i="3"/>
  <c r="AZ187" i="3"/>
  <c r="AY187" i="3"/>
  <c r="AX187" i="3"/>
  <c r="AW187" i="3"/>
  <c r="AV187" i="3"/>
  <c r="AU187" i="3"/>
  <c r="BN186" i="3"/>
  <c r="BM186" i="3"/>
  <c r="BL186" i="3"/>
  <c r="BK186" i="3"/>
  <c r="BJ186" i="3"/>
  <c r="BI186" i="3"/>
  <c r="BH186" i="3"/>
  <c r="BG186" i="3"/>
  <c r="BF186" i="3"/>
  <c r="BE186" i="3"/>
  <c r="BD186" i="3"/>
  <c r="BC186" i="3"/>
  <c r="BB186" i="3"/>
  <c r="BA186" i="3"/>
  <c r="AZ186" i="3"/>
  <c r="AY186" i="3"/>
  <c r="AX186" i="3"/>
  <c r="AW186" i="3"/>
  <c r="AV186" i="3"/>
  <c r="AU186" i="3"/>
  <c r="BN185" i="3"/>
  <c r="BM185" i="3"/>
  <c r="BL185" i="3"/>
  <c r="BK185" i="3"/>
  <c r="BJ185" i="3"/>
  <c r="BI185" i="3"/>
  <c r="BH185" i="3"/>
  <c r="BG185" i="3"/>
  <c r="BF185" i="3"/>
  <c r="BE185" i="3"/>
  <c r="BD185" i="3"/>
  <c r="BC185" i="3"/>
  <c r="BB185" i="3"/>
  <c r="BA185" i="3"/>
  <c r="AZ185" i="3"/>
  <c r="AY185" i="3"/>
  <c r="AX185" i="3"/>
  <c r="AW185" i="3"/>
  <c r="AV185" i="3"/>
  <c r="AU185" i="3"/>
  <c r="BN184" i="3"/>
  <c r="BM184" i="3"/>
  <c r="BL184" i="3"/>
  <c r="BK184" i="3"/>
  <c r="BJ184" i="3"/>
  <c r="BI184" i="3"/>
  <c r="BH184" i="3"/>
  <c r="BG184" i="3"/>
  <c r="BF184" i="3"/>
  <c r="BE184" i="3"/>
  <c r="BD184" i="3"/>
  <c r="BC184" i="3"/>
  <c r="BB184" i="3"/>
  <c r="BA184" i="3"/>
  <c r="AZ184" i="3"/>
  <c r="AY184" i="3"/>
  <c r="AX184" i="3"/>
  <c r="AW184" i="3"/>
  <c r="AV184" i="3"/>
  <c r="AU184" i="3"/>
  <c r="BN183" i="3"/>
  <c r="BM183" i="3"/>
  <c r="BL183" i="3"/>
  <c r="BK183" i="3"/>
  <c r="BJ183" i="3"/>
  <c r="BI183" i="3"/>
  <c r="BH183" i="3"/>
  <c r="BG183" i="3"/>
  <c r="BF183" i="3"/>
  <c r="BE183" i="3"/>
  <c r="BD183" i="3"/>
  <c r="BC183" i="3"/>
  <c r="BB183" i="3"/>
  <c r="BA183" i="3"/>
  <c r="AZ183" i="3"/>
  <c r="AY183" i="3"/>
  <c r="AX183" i="3"/>
  <c r="AW183" i="3"/>
  <c r="AV183" i="3"/>
  <c r="AU183" i="3"/>
  <c r="BN182" i="3"/>
  <c r="BM182" i="3"/>
  <c r="BL182" i="3"/>
  <c r="BK182" i="3"/>
  <c r="BJ182" i="3"/>
  <c r="BI182" i="3"/>
  <c r="BH182" i="3"/>
  <c r="BG182" i="3"/>
  <c r="BF182" i="3"/>
  <c r="BE182" i="3"/>
  <c r="BD182" i="3"/>
  <c r="BC182" i="3"/>
  <c r="BB182" i="3"/>
  <c r="BA182" i="3"/>
  <c r="AZ182" i="3"/>
  <c r="AY182" i="3"/>
  <c r="AX182" i="3"/>
  <c r="AW182" i="3"/>
  <c r="AV182" i="3"/>
  <c r="AU182" i="3"/>
  <c r="BN181" i="3"/>
  <c r="BM181" i="3"/>
  <c r="BL181" i="3"/>
  <c r="BK181" i="3"/>
  <c r="BJ181" i="3"/>
  <c r="BI181" i="3"/>
  <c r="BH181" i="3"/>
  <c r="BG181" i="3"/>
  <c r="BF181" i="3"/>
  <c r="BE181" i="3"/>
  <c r="BD181" i="3"/>
  <c r="BC181" i="3"/>
  <c r="BB181" i="3"/>
  <c r="BA181" i="3"/>
  <c r="AZ181" i="3"/>
  <c r="AY181" i="3"/>
  <c r="AX181" i="3"/>
  <c r="AW181" i="3"/>
  <c r="AV181" i="3"/>
  <c r="AU181" i="3"/>
  <c r="BN180" i="3"/>
  <c r="BN280" i="3" s="1"/>
  <c r="BM180" i="3"/>
  <c r="BM280" i="3" s="1"/>
  <c r="BL180" i="3"/>
  <c r="BL280" i="3" s="1"/>
  <c r="BK180" i="3"/>
  <c r="BK280" i="3" s="1"/>
  <c r="BJ180" i="3"/>
  <c r="BI180" i="3"/>
  <c r="BH180" i="3"/>
  <c r="BG180" i="3"/>
  <c r="BG280" i="3" s="1"/>
  <c r="BF180" i="3"/>
  <c r="BF280" i="3" s="1"/>
  <c r="BE180" i="3"/>
  <c r="BE280" i="3" s="1"/>
  <c r="BD180" i="3"/>
  <c r="BD280" i="3" s="1"/>
  <c r="BC180" i="3"/>
  <c r="BC280" i="3" s="1"/>
  <c r="BB180" i="3"/>
  <c r="BA180" i="3"/>
  <c r="BA280" i="3" s="1"/>
  <c r="AZ180" i="3"/>
  <c r="AZ280" i="3" s="1"/>
  <c r="AY180" i="3"/>
  <c r="AY280" i="3" s="1"/>
  <c r="AX180" i="3"/>
  <c r="AX280" i="3" s="1"/>
  <c r="AW180" i="3"/>
  <c r="AW280" i="3" s="1"/>
  <c r="AV180" i="3"/>
  <c r="AV280" i="3" s="1"/>
  <c r="AU180" i="3"/>
  <c r="AU280" i="3" s="1"/>
  <c r="BB280" i="3" l="1"/>
  <c r="BH280" i="3"/>
  <c r="BI280" i="3"/>
  <c r="BJ280" i="3"/>
  <c r="B126" i="3"/>
  <c r="B127" i="3" s="1"/>
  <c r="B128" i="3" s="1"/>
  <c r="B134" i="3"/>
  <c r="B135" i="3" s="1"/>
  <c r="B136" i="3" s="1"/>
  <c r="B137" i="3" s="1"/>
  <c r="B138" i="3" s="1"/>
  <c r="B139" i="3" s="1"/>
  <c r="B140" i="3" s="1"/>
  <c r="B141" i="3" s="1"/>
  <c r="B142" i="3" s="1"/>
  <c r="B147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Z180" i="3"/>
  <c r="AA180" i="3"/>
  <c r="AB180" i="3"/>
  <c r="AC180" i="3"/>
  <c r="AD180" i="3"/>
  <c r="AE180" i="3"/>
  <c r="AF180" i="3"/>
  <c r="AG180" i="3"/>
  <c r="AH180" i="3"/>
  <c r="AI180" i="3"/>
  <c r="AM180" i="3"/>
  <c r="AN180" i="3"/>
  <c r="AO180" i="3"/>
  <c r="AP180" i="3"/>
  <c r="AQ180" i="3"/>
  <c r="AR180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Z181" i="3"/>
  <c r="AA181" i="3"/>
  <c r="AB181" i="3"/>
  <c r="AC181" i="3"/>
  <c r="AD181" i="3"/>
  <c r="AE181" i="3"/>
  <c r="AF181" i="3"/>
  <c r="AG181" i="3"/>
  <c r="AH181" i="3"/>
  <c r="AI181" i="3"/>
  <c r="AM181" i="3"/>
  <c r="AN181" i="3"/>
  <c r="AO181" i="3"/>
  <c r="AP181" i="3"/>
  <c r="AQ181" i="3"/>
  <c r="AR181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Z182" i="3"/>
  <c r="AA182" i="3"/>
  <c r="AB182" i="3"/>
  <c r="AC182" i="3"/>
  <c r="AD182" i="3"/>
  <c r="AE182" i="3"/>
  <c r="AF182" i="3"/>
  <c r="AG182" i="3"/>
  <c r="AH182" i="3"/>
  <c r="AI182" i="3"/>
  <c r="AM182" i="3"/>
  <c r="AN182" i="3"/>
  <c r="AO182" i="3"/>
  <c r="AP182" i="3"/>
  <c r="AQ182" i="3"/>
  <c r="AR182" i="3"/>
  <c r="J183" i="3"/>
  <c r="K183" i="3"/>
  <c r="L183" i="3"/>
  <c r="M183" i="3"/>
  <c r="M280" i="3" s="1"/>
  <c r="N183" i="3"/>
  <c r="O183" i="3"/>
  <c r="P183" i="3"/>
  <c r="Q183" i="3"/>
  <c r="R183" i="3"/>
  <c r="S183" i="3"/>
  <c r="T183" i="3"/>
  <c r="U183" i="3"/>
  <c r="V183" i="3"/>
  <c r="W183" i="3"/>
  <c r="X183" i="3"/>
  <c r="Z183" i="3"/>
  <c r="AA183" i="3"/>
  <c r="AB183" i="3"/>
  <c r="AC183" i="3"/>
  <c r="AD183" i="3"/>
  <c r="AE183" i="3"/>
  <c r="AF183" i="3"/>
  <c r="AG183" i="3"/>
  <c r="AH183" i="3"/>
  <c r="AI183" i="3"/>
  <c r="AM183" i="3"/>
  <c r="AN183" i="3"/>
  <c r="AO183" i="3"/>
  <c r="AP183" i="3"/>
  <c r="AQ183" i="3"/>
  <c r="AR183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Z184" i="3"/>
  <c r="AA184" i="3"/>
  <c r="AB184" i="3"/>
  <c r="AC184" i="3"/>
  <c r="AD184" i="3"/>
  <c r="AE184" i="3"/>
  <c r="AF184" i="3"/>
  <c r="AG184" i="3"/>
  <c r="AH184" i="3"/>
  <c r="AI184" i="3"/>
  <c r="AM184" i="3"/>
  <c r="AN184" i="3"/>
  <c r="AO184" i="3"/>
  <c r="AP184" i="3"/>
  <c r="AQ184" i="3"/>
  <c r="AR184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Z185" i="3"/>
  <c r="AA185" i="3"/>
  <c r="AB185" i="3"/>
  <c r="AC185" i="3"/>
  <c r="AD185" i="3"/>
  <c r="AE185" i="3"/>
  <c r="AF185" i="3"/>
  <c r="AG185" i="3"/>
  <c r="AH185" i="3"/>
  <c r="AI185" i="3"/>
  <c r="AM185" i="3"/>
  <c r="AN185" i="3"/>
  <c r="AO185" i="3"/>
  <c r="AP185" i="3"/>
  <c r="AQ185" i="3"/>
  <c r="AR185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Z186" i="3"/>
  <c r="AA186" i="3"/>
  <c r="AB186" i="3"/>
  <c r="AC186" i="3"/>
  <c r="AD186" i="3"/>
  <c r="AE186" i="3"/>
  <c r="AF186" i="3"/>
  <c r="AG186" i="3"/>
  <c r="AH186" i="3"/>
  <c r="AI186" i="3"/>
  <c r="AM186" i="3"/>
  <c r="AN186" i="3"/>
  <c r="AO186" i="3"/>
  <c r="AP186" i="3"/>
  <c r="AQ186" i="3"/>
  <c r="AR186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Z187" i="3"/>
  <c r="AA187" i="3"/>
  <c r="AB187" i="3"/>
  <c r="AC187" i="3"/>
  <c r="AD187" i="3"/>
  <c r="AE187" i="3"/>
  <c r="AF187" i="3"/>
  <c r="AG187" i="3"/>
  <c r="AH187" i="3"/>
  <c r="AI187" i="3"/>
  <c r="AM187" i="3"/>
  <c r="AN187" i="3"/>
  <c r="AO187" i="3"/>
  <c r="AP187" i="3"/>
  <c r="AQ187" i="3"/>
  <c r="AR187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Z188" i="3"/>
  <c r="AA188" i="3"/>
  <c r="AB188" i="3"/>
  <c r="AC188" i="3"/>
  <c r="AD188" i="3"/>
  <c r="AE188" i="3"/>
  <c r="AF188" i="3"/>
  <c r="AG188" i="3"/>
  <c r="AH188" i="3"/>
  <c r="AI188" i="3"/>
  <c r="AM188" i="3"/>
  <c r="AN188" i="3"/>
  <c r="AO188" i="3"/>
  <c r="AP188" i="3"/>
  <c r="AQ188" i="3"/>
  <c r="AR188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Z189" i="3"/>
  <c r="AA189" i="3"/>
  <c r="AB189" i="3"/>
  <c r="AC189" i="3"/>
  <c r="AD189" i="3"/>
  <c r="AE189" i="3"/>
  <c r="AF189" i="3"/>
  <c r="AG189" i="3"/>
  <c r="AH189" i="3"/>
  <c r="AI189" i="3"/>
  <c r="AM189" i="3"/>
  <c r="AN189" i="3"/>
  <c r="AO189" i="3"/>
  <c r="AP189" i="3"/>
  <c r="AQ189" i="3"/>
  <c r="AR189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Z190" i="3"/>
  <c r="AA190" i="3"/>
  <c r="AB190" i="3"/>
  <c r="AC190" i="3"/>
  <c r="AD190" i="3"/>
  <c r="AE190" i="3"/>
  <c r="AF190" i="3"/>
  <c r="AG190" i="3"/>
  <c r="AH190" i="3"/>
  <c r="AI190" i="3"/>
  <c r="AM190" i="3"/>
  <c r="AN190" i="3"/>
  <c r="AO190" i="3"/>
  <c r="AP190" i="3"/>
  <c r="AQ190" i="3"/>
  <c r="AR190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Z191" i="3"/>
  <c r="AA191" i="3"/>
  <c r="AB191" i="3"/>
  <c r="AC191" i="3"/>
  <c r="AD191" i="3"/>
  <c r="AE191" i="3"/>
  <c r="AF191" i="3"/>
  <c r="AG191" i="3"/>
  <c r="AH191" i="3"/>
  <c r="AI191" i="3"/>
  <c r="AM191" i="3"/>
  <c r="AN191" i="3"/>
  <c r="AO191" i="3"/>
  <c r="AP191" i="3"/>
  <c r="AQ191" i="3"/>
  <c r="AR191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Z192" i="3"/>
  <c r="AA192" i="3"/>
  <c r="AB192" i="3"/>
  <c r="AC192" i="3"/>
  <c r="AD192" i="3"/>
  <c r="AE192" i="3"/>
  <c r="AF192" i="3"/>
  <c r="AG192" i="3"/>
  <c r="AH192" i="3"/>
  <c r="AI192" i="3"/>
  <c r="AM192" i="3"/>
  <c r="AN192" i="3"/>
  <c r="AO192" i="3"/>
  <c r="AP192" i="3"/>
  <c r="AQ192" i="3"/>
  <c r="AR192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Z193" i="3"/>
  <c r="AA193" i="3"/>
  <c r="AB193" i="3"/>
  <c r="AC193" i="3"/>
  <c r="AD193" i="3"/>
  <c r="AE193" i="3"/>
  <c r="AF193" i="3"/>
  <c r="AG193" i="3"/>
  <c r="AH193" i="3"/>
  <c r="AI193" i="3"/>
  <c r="AM193" i="3"/>
  <c r="AN193" i="3"/>
  <c r="AO193" i="3"/>
  <c r="AP193" i="3"/>
  <c r="AQ193" i="3"/>
  <c r="AR193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Z194" i="3"/>
  <c r="AA194" i="3"/>
  <c r="AB194" i="3"/>
  <c r="AC194" i="3"/>
  <c r="AD194" i="3"/>
  <c r="AE194" i="3"/>
  <c r="AF194" i="3"/>
  <c r="AG194" i="3"/>
  <c r="AH194" i="3"/>
  <c r="AI194" i="3"/>
  <c r="AM194" i="3"/>
  <c r="AN194" i="3"/>
  <c r="AO194" i="3"/>
  <c r="AP194" i="3"/>
  <c r="AQ194" i="3"/>
  <c r="AR194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Z195" i="3"/>
  <c r="AA195" i="3"/>
  <c r="AB195" i="3"/>
  <c r="AC195" i="3"/>
  <c r="AD195" i="3"/>
  <c r="AE195" i="3"/>
  <c r="AF195" i="3"/>
  <c r="AG195" i="3"/>
  <c r="AH195" i="3"/>
  <c r="AI195" i="3"/>
  <c r="AM195" i="3"/>
  <c r="AN195" i="3"/>
  <c r="AO195" i="3"/>
  <c r="AP195" i="3"/>
  <c r="AQ195" i="3"/>
  <c r="AR195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Z196" i="3"/>
  <c r="AA196" i="3"/>
  <c r="AB196" i="3"/>
  <c r="AC196" i="3"/>
  <c r="AD196" i="3"/>
  <c r="AE196" i="3"/>
  <c r="AF196" i="3"/>
  <c r="AG196" i="3"/>
  <c r="AH196" i="3"/>
  <c r="AI196" i="3"/>
  <c r="AM196" i="3"/>
  <c r="AN196" i="3"/>
  <c r="AO196" i="3"/>
  <c r="AP196" i="3"/>
  <c r="AQ196" i="3"/>
  <c r="AR196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Z197" i="3"/>
  <c r="AA197" i="3"/>
  <c r="AB197" i="3"/>
  <c r="AC197" i="3"/>
  <c r="AD197" i="3"/>
  <c r="AE197" i="3"/>
  <c r="AF197" i="3"/>
  <c r="AG197" i="3"/>
  <c r="AH197" i="3"/>
  <c r="AI197" i="3"/>
  <c r="AM197" i="3"/>
  <c r="AN197" i="3"/>
  <c r="AO197" i="3"/>
  <c r="AP197" i="3"/>
  <c r="AQ197" i="3"/>
  <c r="AR197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Z198" i="3"/>
  <c r="AA198" i="3"/>
  <c r="AB198" i="3"/>
  <c r="AC198" i="3"/>
  <c r="AD198" i="3"/>
  <c r="AE198" i="3"/>
  <c r="AF198" i="3"/>
  <c r="AG198" i="3"/>
  <c r="AH198" i="3"/>
  <c r="AI198" i="3"/>
  <c r="AM198" i="3"/>
  <c r="AN198" i="3"/>
  <c r="AO198" i="3"/>
  <c r="AP198" i="3"/>
  <c r="AQ198" i="3"/>
  <c r="AR198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Z199" i="3"/>
  <c r="AA199" i="3"/>
  <c r="AB199" i="3"/>
  <c r="AC199" i="3"/>
  <c r="AD199" i="3"/>
  <c r="AE199" i="3"/>
  <c r="AF199" i="3"/>
  <c r="AG199" i="3"/>
  <c r="AH199" i="3"/>
  <c r="AI199" i="3"/>
  <c r="AM199" i="3"/>
  <c r="AN199" i="3"/>
  <c r="AO199" i="3"/>
  <c r="AP199" i="3"/>
  <c r="AQ199" i="3"/>
  <c r="AR199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Z200" i="3"/>
  <c r="AA200" i="3"/>
  <c r="AB200" i="3"/>
  <c r="AC200" i="3"/>
  <c r="AD200" i="3"/>
  <c r="AE200" i="3"/>
  <c r="AF200" i="3"/>
  <c r="AG200" i="3"/>
  <c r="AH200" i="3"/>
  <c r="AI200" i="3"/>
  <c r="AM200" i="3"/>
  <c r="AN200" i="3"/>
  <c r="AO200" i="3"/>
  <c r="AP200" i="3"/>
  <c r="AQ200" i="3"/>
  <c r="AR200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Z201" i="3"/>
  <c r="AA201" i="3"/>
  <c r="AB201" i="3"/>
  <c r="AC201" i="3"/>
  <c r="AD201" i="3"/>
  <c r="AE201" i="3"/>
  <c r="AF201" i="3"/>
  <c r="AG201" i="3"/>
  <c r="AH201" i="3"/>
  <c r="AI201" i="3"/>
  <c r="AM201" i="3"/>
  <c r="AN201" i="3"/>
  <c r="AO201" i="3"/>
  <c r="AP201" i="3"/>
  <c r="AQ201" i="3"/>
  <c r="AR201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Z202" i="3"/>
  <c r="AA202" i="3"/>
  <c r="AB202" i="3"/>
  <c r="AC202" i="3"/>
  <c r="AD202" i="3"/>
  <c r="AE202" i="3"/>
  <c r="AF202" i="3"/>
  <c r="AG202" i="3"/>
  <c r="AH202" i="3"/>
  <c r="AI202" i="3"/>
  <c r="AM202" i="3"/>
  <c r="AN202" i="3"/>
  <c r="AO202" i="3"/>
  <c r="AP202" i="3"/>
  <c r="AQ202" i="3"/>
  <c r="AR202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Z203" i="3"/>
  <c r="AA203" i="3"/>
  <c r="AB203" i="3"/>
  <c r="AC203" i="3"/>
  <c r="AD203" i="3"/>
  <c r="AE203" i="3"/>
  <c r="AF203" i="3"/>
  <c r="AG203" i="3"/>
  <c r="AH203" i="3"/>
  <c r="AI203" i="3"/>
  <c r="AM203" i="3"/>
  <c r="AN203" i="3"/>
  <c r="AO203" i="3"/>
  <c r="AP203" i="3"/>
  <c r="AQ203" i="3"/>
  <c r="AR203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Z204" i="3"/>
  <c r="AA204" i="3"/>
  <c r="AB204" i="3"/>
  <c r="AC204" i="3"/>
  <c r="AD204" i="3"/>
  <c r="AE204" i="3"/>
  <c r="AF204" i="3"/>
  <c r="AG204" i="3"/>
  <c r="AH204" i="3"/>
  <c r="AI204" i="3"/>
  <c r="AM204" i="3"/>
  <c r="AN204" i="3"/>
  <c r="AO204" i="3"/>
  <c r="AP204" i="3"/>
  <c r="AQ204" i="3"/>
  <c r="AR204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Z205" i="3"/>
  <c r="AA205" i="3"/>
  <c r="AB205" i="3"/>
  <c r="AC205" i="3"/>
  <c r="AD205" i="3"/>
  <c r="AE205" i="3"/>
  <c r="AF205" i="3"/>
  <c r="AG205" i="3"/>
  <c r="AH205" i="3"/>
  <c r="AI205" i="3"/>
  <c r="AM205" i="3"/>
  <c r="AN205" i="3"/>
  <c r="AO205" i="3"/>
  <c r="AP205" i="3"/>
  <c r="AQ205" i="3"/>
  <c r="AR205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Z206" i="3"/>
  <c r="AA206" i="3"/>
  <c r="AB206" i="3"/>
  <c r="AC206" i="3"/>
  <c r="AD206" i="3"/>
  <c r="AE206" i="3"/>
  <c r="AF206" i="3"/>
  <c r="AG206" i="3"/>
  <c r="AH206" i="3"/>
  <c r="AI206" i="3"/>
  <c r="AM206" i="3"/>
  <c r="AN206" i="3"/>
  <c r="AO206" i="3"/>
  <c r="AP206" i="3"/>
  <c r="AQ206" i="3"/>
  <c r="AR206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Z207" i="3"/>
  <c r="AA207" i="3"/>
  <c r="AB207" i="3"/>
  <c r="AC207" i="3"/>
  <c r="AD207" i="3"/>
  <c r="AE207" i="3"/>
  <c r="AF207" i="3"/>
  <c r="AG207" i="3"/>
  <c r="AH207" i="3"/>
  <c r="AI207" i="3"/>
  <c r="AM207" i="3"/>
  <c r="AN207" i="3"/>
  <c r="AO207" i="3"/>
  <c r="AP207" i="3"/>
  <c r="AQ207" i="3"/>
  <c r="AR207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Z208" i="3"/>
  <c r="AA208" i="3"/>
  <c r="AB208" i="3"/>
  <c r="AC208" i="3"/>
  <c r="AD208" i="3"/>
  <c r="AE208" i="3"/>
  <c r="AF208" i="3"/>
  <c r="AG208" i="3"/>
  <c r="AH208" i="3"/>
  <c r="AI208" i="3"/>
  <c r="AM208" i="3"/>
  <c r="AN208" i="3"/>
  <c r="AO208" i="3"/>
  <c r="AP208" i="3"/>
  <c r="AQ208" i="3"/>
  <c r="AR208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Z209" i="3"/>
  <c r="AA209" i="3"/>
  <c r="AB209" i="3"/>
  <c r="AC209" i="3"/>
  <c r="AD209" i="3"/>
  <c r="AE209" i="3"/>
  <c r="AF209" i="3"/>
  <c r="AG209" i="3"/>
  <c r="AH209" i="3"/>
  <c r="AI209" i="3"/>
  <c r="AM209" i="3"/>
  <c r="AN209" i="3"/>
  <c r="AO209" i="3"/>
  <c r="AP209" i="3"/>
  <c r="AQ209" i="3"/>
  <c r="AR209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Z210" i="3"/>
  <c r="AA210" i="3"/>
  <c r="AB210" i="3"/>
  <c r="AC210" i="3"/>
  <c r="AD210" i="3"/>
  <c r="AE210" i="3"/>
  <c r="AF210" i="3"/>
  <c r="AG210" i="3"/>
  <c r="AH210" i="3"/>
  <c r="AI210" i="3"/>
  <c r="AM210" i="3"/>
  <c r="AN210" i="3"/>
  <c r="AO210" i="3"/>
  <c r="AP210" i="3"/>
  <c r="AQ210" i="3"/>
  <c r="AR210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Z211" i="3"/>
  <c r="AA211" i="3"/>
  <c r="AB211" i="3"/>
  <c r="AC211" i="3"/>
  <c r="AD211" i="3"/>
  <c r="AE211" i="3"/>
  <c r="AF211" i="3"/>
  <c r="AG211" i="3"/>
  <c r="AH211" i="3"/>
  <c r="AI211" i="3"/>
  <c r="AM211" i="3"/>
  <c r="AN211" i="3"/>
  <c r="AO211" i="3"/>
  <c r="AP211" i="3"/>
  <c r="AQ211" i="3"/>
  <c r="AR211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Z212" i="3"/>
  <c r="AA212" i="3"/>
  <c r="AB212" i="3"/>
  <c r="AC212" i="3"/>
  <c r="AD212" i="3"/>
  <c r="AE212" i="3"/>
  <c r="AF212" i="3"/>
  <c r="AG212" i="3"/>
  <c r="AH212" i="3"/>
  <c r="AI212" i="3"/>
  <c r="AM212" i="3"/>
  <c r="AN212" i="3"/>
  <c r="AO212" i="3"/>
  <c r="AP212" i="3"/>
  <c r="AQ212" i="3"/>
  <c r="AR212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Z213" i="3"/>
  <c r="AA213" i="3"/>
  <c r="AB213" i="3"/>
  <c r="AC213" i="3"/>
  <c r="AD213" i="3"/>
  <c r="AE213" i="3"/>
  <c r="AF213" i="3"/>
  <c r="AG213" i="3"/>
  <c r="AH213" i="3"/>
  <c r="AI213" i="3"/>
  <c r="AM213" i="3"/>
  <c r="AN213" i="3"/>
  <c r="AO213" i="3"/>
  <c r="AP213" i="3"/>
  <c r="AQ213" i="3"/>
  <c r="AR213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Z214" i="3"/>
  <c r="AA214" i="3"/>
  <c r="AB214" i="3"/>
  <c r="AC214" i="3"/>
  <c r="AD214" i="3"/>
  <c r="AE214" i="3"/>
  <c r="AF214" i="3"/>
  <c r="AG214" i="3"/>
  <c r="AH214" i="3"/>
  <c r="AI214" i="3"/>
  <c r="AM214" i="3"/>
  <c r="AN214" i="3"/>
  <c r="AO214" i="3"/>
  <c r="AP214" i="3"/>
  <c r="AQ214" i="3"/>
  <c r="AR214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Z215" i="3"/>
  <c r="AA215" i="3"/>
  <c r="AB215" i="3"/>
  <c r="AC215" i="3"/>
  <c r="AD215" i="3"/>
  <c r="AE215" i="3"/>
  <c r="AF215" i="3"/>
  <c r="AG215" i="3"/>
  <c r="AH215" i="3"/>
  <c r="AI215" i="3"/>
  <c r="AM215" i="3"/>
  <c r="AN215" i="3"/>
  <c r="AO215" i="3"/>
  <c r="AP215" i="3"/>
  <c r="AQ215" i="3"/>
  <c r="AR215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Z216" i="3"/>
  <c r="AA216" i="3"/>
  <c r="AB216" i="3"/>
  <c r="AC216" i="3"/>
  <c r="AD216" i="3"/>
  <c r="AE216" i="3"/>
  <c r="AF216" i="3"/>
  <c r="AG216" i="3"/>
  <c r="AH216" i="3"/>
  <c r="AI216" i="3"/>
  <c r="AM216" i="3"/>
  <c r="AN216" i="3"/>
  <c r="AO216" i="3"/>
  <c r="AP216" i="3"/>
  <c r="AQ216" i="3"/>
  <c r="AR216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Z217" i="3"/>
  <c r="AA217" i="3"/>
  <c r="AB217" i="3"/>
  <c r="AC217" i="3"/>
  <c r="AD217" i="3"/>
  <c r="AE217" i="3"/>
  <c r="AF217" i="3"/>
  <c r="AG217" i="3"/>
  <c r="AH217" i="3"/>
  <c r="AI217" i="3"/>
  <c r="AM217" i="3"/>
  <c r="AN217" i="3"/>
  <c r="AO217" i="3"/>
  <c r="AP217" i="3"/>
  <c r="AQ217" i="3"/>
  <c r="AR217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Z218" i="3"/>
  <c r="AA218" i="3"/>
  <c r="AB218" i="3"/>
  <c r="AC218" i="3"/>
  <c r="AD218" i="3"/>
  <c r="AE218" i="3"/>
  <c r="AF218" i="3"/>
  <c r="AG218" i="3"/>
  <c r="AH218" i="3"/>
  <c r="AI218" i="3"/>
  <c r="AM218" i="3"/>
  <c r="AN218" i="3"/>
  <c r="AO218" i="3"/>
  <c r="AP218" i="3"/>
  <c r="AQ218" i="3"/>
  <c r="AR218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Z219" i="3"/>
  <c r="AA219" i="3"/>
  <c r="AB219" i="3"/>
  <c r="AC219" i="3"/>
  <c r="AD219" i="3"/>
  <c r="AE219" i="3"/>
  <c r="AF219" i="3"/>
  <c r="AG219" i="3"/>
  <c r="AH219" i="3"/>
  <c r="AI219" i="3"/>
  <c r="AM219" i="3"/>
  <c r="AN219" i="3"/>
  <c r="AO219" i="3"/>
  <c r="AP219" i="3"/>
  <c r="AQ219" i="3"/>
  <c r="AR219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Z220" i="3"/>
  <c r="AA220" i="3"/>
  <c r="AB220" i="3"/>
  <c r="AC220" i="3"/>
  <c r="AD220" i="3"/>
  <c r="AE220" i="3"/>
  <c r="AF220" i="3"/>
  <c r="AG220" i="3"/>
  <c r="AH220" i="3"/>
  <c r="AI220" i="3"/>
  <c r="AM220" i="3"/>
  <c r="AN220" i="3"/>
  <c r="AO220" i="3"/>
  <c r="AP220" i="3"/>
  <c r="AQ220" i="3"/>
  <c r="AR220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Z221" i="3"/>
  <c r="AA221" i="3"/>
  <c r="AB221" i="3"/>
  <c r="AC221" i="3"/>
  <c r="AD221" i="3"/>
  <c r="AE221" i="3"/>
  <c r="AF221" i="3"/>
  <c r="AG221" i="3"/>
  <c r="AH221" i="3"/>
  <c r="AI221" i="3"/>
  <c r="AM221" i="3"/>
  <c r="AN221" i="3"/>
  <c r="AO221" i="3"/>
  <c r="AP221" i="3"/>
  <c r="AQ221" i="3"/>
  <c r="AR221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Z222" i="3"/>
  <c r="AA222" i="3"/>
  <c r="AB222" i="3"/>
  <c r="AC222" i="3"/>
  <c r="AD222" i="3"/>
  <c r="AE222" i="3"/>
  <c r="AF222" i="3"/>
  <c r="AG222" i="3"/>
  <c r="AH222" i="3"/>
  <c r="AI222" i="3"/>
  <c r="AM222" i="3"/>
  <c r="AN222" i="3"/>
  <c r="AO222" i="3"/>
  <c r="AP222" i="3"/>
  <c r="AQ222" i="3"/>
  <c r="AR222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Z223" i="3"/>
  <c r="AA223" i="3"/>
  <c r="AB223" i="3"/>
  <c r="AC223" i="3"/>
  <c r="AD223" i="3"/>
  <c r="AE223" i="3"/>
  <c r="AF223" i="3"/>
  <c r="AG223" i="3"/>
  <c r="AH223" i="3"/>
  <c r="AI223" i="3"/>
  <c r="AM223" i="3"/>
  <c r="AN223" i="3"/>
  <c r="AO223" i="3"/>
  <c r="AP223" i="3"/>
  <c r="AQ223" i="3"/>
  <c r="AR223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Z224" i="3"/>
  <c r="AA224" i="3"/>
  <c r="AB224" i="3"/>
  <c r="AC224" i="3"/>
  <c r="AD224" i="3"/>
  <c r="AE224" i="3"/>
  <c r="AF224" i="3"/>
  <c r="AG224" i="3"/>
  <c r="AH224" i="3"/>
  <c r="AI224" i="3"/>
  <c r="AM224" i="3"/>
  <c r="AN224" i="3"/>
  <c r="AO224" i="3"/>
  <c r="AP224" i="3"/>
  <c r="AQ224" i="3"/>
  <c r="AR224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Z225" i="3"/>
  <c r="AA225" i="3"/>
  <c r="AB225" i="3"/>
  <c r="AC225" i="3"/>
  <c r="AD225" i="3"/>
  <c r="AE225" i="3"/>
  <c r="AF225" i="3"/>
  <c r="AG225" i="3"/>
  <c r="AH225" i="3"/>
  <c r="AI225" i="3"/>
  <c r="AM225" i="3"/>
  <c r="AN225" i="3"/>
  <c r="AO225" i="3"/>
  <c r="AP225" i="3"/>
  <c r="AQ225" i="3"/>
  <c r="AR225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Z226" i="3"/>
  <c r="AA226" i="3"/>
  <c r="AB226" i="3"/>
  <c r="AC226" i="3"/>
  <c r="AD226" i="3"/>
  <c r="AE226" i="3"/>
  <c r="AF226" i="3"/>
  <c r="AG226" i="3"/>
  <c r="AH226" i="3"/>
  <c r="AI226" i="3"/>
  <c r="AM226" i="3"/>
  <c r="AN226" i="3"/>
  <c r="AO226" i="3"/>
  <c r="AP226" i="3"/>
  <c r="AQ226" i="3"/>
  <c r="AR226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Z227" i="3"/>
  <c r="AA227" i="3"/>
  <c r="AB227" i="3"/>
  <c r="AC227" i="3"/>
  <c r="AD227" i="3"/>
  <c r="AE227" i="3"/>
  <c r="AF227" i="3"/>
  <c r="AG227" i="3"/>
  <c r="AH227" i="3"/>
  <c r="AI227" i="3"/>
  <c r="AM227" i="3"/>
  <c r="AN227" i="3"/>
  <c r="AO227" i="3"/>
  <c r="AP227" i="3"/>
  <c r="AQ227" i="3"/>
  <c r="AR227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Z228" i="3"/>
  <c r="AA228" i="3"/>
  <c r="AB228" i="3"/>
  <c r="AC228" i="3"/>
  <c r="AD228" i="3"/>
  <c r="AE228" i="3"/>
  <c r="AF228" i="3"/>
  <c r="AG228" i="3"/>
  <c r="AH228" i="3"/>
  <c r="AI228" i="3"/>
  <c r="AM228" i="3"/>
  <c r="AN228" i="3"/>
  <c r="AO228" i="3"/>
  <c r="AP228" i="3"/>
  <c r="AQ228" i="3"/>
  <c r="AR228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Z229" i="3"/>
  <c r="AA229" i="3"/>
  <c r="AB229" i="3"/>
  <c r="AC229" i="3"/>
  <c r="AD229" i="3"/>
  <c r="AE229" i="3"/>
  <c r="AF229" i="3"/>
  <c r="AG229" i="3"/>
  <c r="AH229" i="3"/>
  <c r="AI229" i="3"/>
  <c r="AM229" i="3"/>
  <c r="AN229" i="3"/>
  <c r="AO229" i="3"/>
  <c r="AP229" i="3"/>
  <c r="AQ229" i="3"/>
  <c r="AR229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Z230" i="3"/>
  <c r="AA230" i="3"/>
  <c r="AB230" i="3"/>
  <c r="AC230" i="3"/>
  <c r="AD230" i="3"/>
  <c r="AE230" i="3"/>
  <c r="AF230" i="3"/>
  <c r="AG230" i="3"/>
  <c r="AH230" i="3"/>
  <c r="AI230" i="3"/>
  <c r="AM230" i="3"/>
  <c r="AN230" i="3"/>
  <c r="AO230" i="3"/>
  <c r="AP230" i="3"/>
  <c r="AQ230" i="3"/>
  <c r="AR230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Z231" i="3"/>
  <c r="AA231" i="3"/>
  <c r="AB231" i="3"/>
  <c r="AC231" i="3"/>
  <c r="AD231" i="3"/>
  <c r="AE231" i="3"/>
  <c r="AF231" i="3"/>
  <c r="AG231" i="3"/>
  <c r="AH231" i="3"/>
  <c r="AI231" i="3"/>
  <c r="AM231" i="3"/>
  <c r="AN231" i="3"/>
  <c r="AO231" i="3"/>
  <c r="AP231" i="3"/>
  <c r="AQ231" i="3"/>
  <c r="AR231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Z232" i="3"/>
  <c r="AA232" i="3"/>
  <c r="AB232" i="3"/>
  <c r="AC232" i="3"/>
  <c r="AD232" i="3"/>
  <c r="AE232" i="3"/>
  <c r="AF232" i="3"/>
  <c r="AG232" i="3"/>
  <c r="AH232" i="3"/>
  <c r="AI232" i="3"/>
  <c r="AM232" i="3"/>
  <c r="AN232" i="3"/>
  <c r="AO232" i="3"/>
  <c r="AP232" i="3"/>
  <c r="AQ232" i="3"/>
  <c r="AR232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Z233" i="3"/>
  <c r="AA233" i="3"/>
  <c r="AB233" i="3"/>
  <c r="AC233" i="3"/>
  <c r="AD233" i="3"/>
  <c r="AE233" i="3"/>
  <c r="AF233" i="3"/>
  <c r="AG233" i="3"/>
  <c r="AH233" i="3"/>
  <c r="AI233" i="3"/>
  <c r="AM233" i="3"/>
  <c r="AN233" i="3"/>
  <c r="AO233" i="3"/>
  <c r="AP233" i="3"/>
  <c r="AQ233" i="3"/>
  <c r="AR233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Z234" i="3"/>
  <c r="AA234" i="3"/>
  <c r="AB234" i="3"/>
  <c r="AC234" i="3"/>
  <c r="AD234" i="3"/>
  <c r="AE234" i="3"/>
  <c r="AF234" i="3"/>
  <c r="AG234" i="3"/>
  <c r="AH234" i="3"/>
  <c r="AI234" i="3"/>
  <c r="AM234" i="3"/>
  <c r="AN234" i="3"/>
  <c r="AO234" i="3"/>
  <c r="AP234" i="3"/>
  <c r="AQ234" i="3"/>
  <c r="AR234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Z235" i="3"/>
  <c r="AA235" i="3"/>
  <c r="AB235" i="3"/>
  <c r="AC235" i="3"/>
  <c r="AD235" i="3"/>
  <c r="AE235" i="3"/>
  <c r="AF235" i="3"/>
  <c r="AG235" i="3"/>
  <c r="AH235" i="3"/>
  <c r="AI235" i="3"/>
  <c r="AM235" i="3"/>
  <c r="AN235" i="3"/>
  <c r="AO235" i="3"/>
  <c r="AP235" i="3"/>
  <c r="AQ235" i="3"/>
  <c r="AR235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Z236" i="3"/>
  <c r="AA236" i="3"/>
  <c r="AB236" i="3"/>
  <c r="AC236" i="3"/>
  <c r="AD236" i="3"/>
  <c r="AE236" i="3"/>
  <c r="AF236" i="3"/>
  <c r="AG236" i="3"/>
  <c r="AH236" i="3"/>
  <c r="AI236" i="3"/>
  <c r="AM236" i="3"/>
  <c r="AN236" i="3"/>
  <c r="AO236" i="3"/>
  <c r="AP236" i="3"/>
  <c r="AQ236" i="3"/>
  <c r="AR236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Z237" i="3"/>
  <c r="AA237" i="3"/>
  <c r="AB237" i="3"/>
  <c r="AC237" i="3"/>
  <c r="AD237" i="3"/>
  <c r="AE237" i="3"/>
  <c r="AF237" i="3"/>
  <c r="AG237" i="3"/>
  <c r="AH237" i="3"/>
  <c r="AI237" i="3"/>
  <c r="AM237" i="3"/>
  <c r="AN237" i="3"/>
  <c r="AO237" i="3"/>
  <c r="AP237" i="3"/>
  <c r="AQ237" i="3"/>
  <c r="AR237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Z238" i="3"/>
  <c r="AA238" i="3"/>
  <c r="AB238" i="3"/>
  <c r="AC238" i="3"/>
  <c r="AD238" i="3"/>
  <c r="AE238" i="3"/>
  <c r="AF238" i="3"/>
  <c r="AG238" i="3"/>
  <c r="AH238" i="3"/>
  <c r="AI238" i="3"/>
  <c r="AM238" i="3"/>
  <c r="AN238" i="3"/>
  <c r="AO238" i="3"/>
  <c r="AP238" i="3"/>
  <c r="AQ238" i="3"/>
  <c r="AR238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Z239" i="3"/>
  <c r="AA239" i="3"/>
  <c r="AB239" i="3"/>
  <c r="AC239" i="3"/>
  <c r="AD239" i="3"/>
  <c r="AE239" i="3"/>
  <c r="AF239" i="3"/>
  <c r="AG239" i="3"/>
  <c r="AH239" i="3"/>
  <c r="AI239" i="3"/>
  <c r="AM239" i="3"/>
  <c r="AN239" i="3"/>
  <c r="AO239" i="3"/>
  <c r="AP239" i="3"/>
  <c r="AQ239" i="3"/>
  <c r="AR239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Z240" i="3"/>
  <c r="AA240" i="3"/>
  <c r="AB240" i="3"/>
  <c r="AC240" i="3"/>
  <c r="AD240" i="3"/>
  <c r="AE240" i="3"/>
  <c r="AF240" i="3"/>
  <c r="AG240" i="3"/>
  <c r="AH240" i="3"/>
  <c r="AI240" i="3"/>
  <c r="AM240" i="3"/>
  <c r="AN240" i="3"/>
  <c r="AO240" i="3"/>
  <c r="AP240" i="3"/>
  <c r="AQ240" i="3"/>
  <c r="AR240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Z241" i="3"/>
  <c r="AA241" i="3"/>
  <c r="AB241" i="3"/>
  <c r="AC241" i="3"/>
  <c r="AD241" i="3"/>
  <c r="AE241" i="3"/>
  <c r="AF241" i="3"/>
  <c r="AG241" i="3"/>
  <c r="AH241" i="3"/>
  <c r="AI241" i="3"/>
  <c r="AM241" i="3"/>
  <c r="AN241" i="3"/>
  <c r="AO241" i="3"/>
  <c r="AP241" i="3"/>
  <c r="AQ241" i="3"/>
  <c r="AR241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Z242" i="3"/>
  <c r="AA242" i="3"/>
  <c r="AB242" i="3"/>
  <c r="AC242" i="3"/>
  <c r="AD242" i="3"/>
  <c r="AE242" i="3"/>
  <c r="AF242" i="3"/>
  <c r="AG242" i="3"/>
  <c r="AH242" i="3"/>
  <c r="AI242" i="3"/>
  <c r="AM242" i="3"/>
  <c r="AN242" i="3"/>
  <c r="AO242" i="3"/>
  <c r="AP242" i="3"/>
  <c r="AQ242" i="3"/>
  <c r="AR242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Z243" i="3"/>
  <c r="AA243" i="3"/>
  <c r="AB243" i="3"/>
  <c r="AC243" i="3"/>
  <c r="AD243" i="3"/>
  <c r="AE243" i="3"/>
  <c r="AF243" i="3"/>
  <c r="AG243" i="3"/>
  <c r="AH243" i="3"/>
  <c r="AI243" i="3"/>
  <c r="AM243" i="3"/>
  <c r="AN243" i="3"/>
  <c r="AO243" i="3"/>
  <c r="AP243" i="3"/>
  <c r="AQ243" i="3"/>
  <c r="AR243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Z244" i="3"/>
  <c r="AA244" i="3"/>
  <c r="AB244" i="3"/>
  <c r="AC244" i="3"/>
  <c r="AD244" i="3"/>
  <c r="AE244" i="3"/>
  <c r="AF244" i="3"/>
  <c r="AG244" i="3"/>
  <c r="AH244" i="3"/>
  <c r="AI244" i="3"/>
  <c r="AM244" i="3"/>
  <c r="AN244" i="3"/>
  <c r="AO244" i="3"/>
  <c r="AP244" i="3"/>
  <c r="AQ244" i="3"/>
  <c r="AR244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Z245" i="3"/>
  <c r="AA245" i="3"/>
  <c r="AB245" i="3"/>
  <c r="AC245" i="3"/>
  <c r="AD245" i="3"/>
  <c r="AE245" i="3"/>
  <c r="AF245" i="3"/>
  <c r="AG245" i="3"/>
  <c r="AH245" i="3"/>
  <c r="AI245" i="3"/>
  <c r="AM245" i="3"/>
  <c r="AN245" i="3"/>
  <c r="AO245" i="3"/>
  <c r="AP245" i="3"/>
  <c r="AQ245" i="3"/>
  <c r="AR245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Z246" i="3"/>
  <c r="AA246" i="3"/>
  <c r="AB246" i="3"/>
  <c r="AC246" i="3"/>
  <c r="AD246" i="3"/>
  <c r="AE246" i="3"/>
  <c r="AF246" i="3"/>
  <c r="AG246" i="3"/>
  <c r="AH246" i="3"/>
  <c r="AI246" i="3"/>
  <c r="AM246" i="3"/>
  <c r="AN246" i="3"/>
  <c r="AO246" i="3"/>
  <c r="AP246" i="3"/>
  <c r="AQ246" i="3"/>
  <c r="AR246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Z247" i="3"/>
  <c r="AA247" i="3"/>
  <c r="AB247" i="3"/>
  <c r="AC247" i="3"/>
  <c r="AD247" i="3"/>
  <c r="AE247" i="3"/>
  <c r="AF247" i="3"/>
  <c r="AG247" i="3"/>
  <c r="AH247" i="3"/>
  <c r="AI247" i="3"/>
  <c r="AM247" i="3"/>
  <c r="AN247" i="3"/>
  <c r="AO247" i="3"/>
  <c r="AP247" i="3"/>
  <c r="AQ247" i="3"/>
  <c r="AR247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Z248" i="3"/>
  <c r="AA248" i="3"/>
  <c r="AB248" i="3"/>
  <c r="AC248" i="3"/>
  <c r="AD248" i="3"/>
  <c r="AE248" i="3"/>
  <c r="AF248" i="3"/>
  <c r="AG248" i="3"/>
  <c r="AH248" i="3"/>
  <c r="AI248" i="3"/>
  <c r="AM248" i="3"/>
  <c r="AN248" i="3"/>
  <c r="AO248" i="3"/>
  <c r="AP248" i="3"/>
  <c r="AQ248" i="3"/>
  <c r="AR248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Z249" i="3"/>
  <c r="AA249" i="3"/>
  <c r="AB249" i="3"/>
  <c r="AC249" i="3"/>
  <c r="AD249" i="3"/>
  <c r="AE249" i="3"/>
  <c r="AF249" i="3"/>
  <c r="AG249" i="3"/>
  <c r="AH249" i="3"/>
  <c r="AI249" i="3"/>
  <c r="AM249" i="3"/>
  <c r="AN249" i="3"/>
  <c r="AO249" i="3"/>
  <c r="AP249" i="3"/>
  <c r="AQ249" i="3"/>
  <c r="AR249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Z250" i="3"/>
  <c r="AA250" i="3"/>
  <c r="AB250" i="3"/>
  <c r="AC250" i="3"/>
  <c r="AD250" i="3"/>
  <c r="AE250" i="3"/>
  <c r="AF250" i="3"/>
  <c r="AG250" i="3"/>
  <c r="AH250" i="3"/>
  <c r="AI250" i="3"/>
  <c r="AM250" i="3"/>
  <c r="AN250" i="3"/>
  <c r="AO250" i="3"/>
  <c r="AP250" i="3"/>
  <c r="AQ250" i="3"/>
  <c r="AR250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Z251" i="3"/>
  <c r="AA251" i="3"/>
  <c r="AB251" i="3"/>
  <c r="AC251" i="3"/>
  <c r="AD251" i="3"/>
  <c r="AE251" i="3"/>
  <c r="AF251" i="3"/>
  <c r="AG251" i="3"/>
  <c r="AH251" i="3"/>
  <c r="AI251" i="3"/>
  <c r="AM251" i="3"/>
  <c r="AN251" i="3"/>
  <c r="AO251" i="3"/>
  <c r="AP251" i="3"/>
  <c r="AQ251" i="3"/>
  <c r="AR251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Z252" i="3"/>
  <c r="AA252" i="3"/>
  <c r="AB252" i="3"/>
  <c r="AC252" i="3"/>
  <c r="AD252" i="3"/>
  <c r="AE252" i="3"/>
  <c r="AF252" i="3"/>
  <c r="AG252" i="3"/>
  <c r="AH252" i="3"/>
  <c r="AI252" i="3"/>
  <c r="AM252" i="3"/>
  <c r="AN252" i="3"/>
  <c r="AO252" i="3"/>
  <c r="AP252" i="3"/>
  <c r="AQ252" i="3"/>
  <c r="AR252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Z253" i="3"/>
  <c r="AA253" i="3"/>
  <c r="AB253" i="3"/>
  <c r="AC253" i="3"/>
  <c r="AD253" i="3"/>
  <c r="AE253" i="3"/>
  <c r="AF253" i="3"/>
  <c r="AG253" i="3"/>
  <c r="AH253" i="3"/>
  <c r="AI253" i="3"/>
  <c r="AM253" i="3"/>
  <c r="AN253" i="3"/>
  <c r="AO253" i="3"/>
  <c r="AP253" i="3"/>
  <c r="AQ253" i="3"/>
  <c r="AR253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Z254" i="3"/>
  <c r="AA254" i="3"/>
  <c r="AB254" i="3"/>
  <c r="AC254" i="3"/>
  <c r="AD254" i="3"/>
  <c r="AE254" i="3"/>
  <c r="AF254" i="3"/>
  <c r="AG254" i="3"/>
  <c r="AH254" i="3"/>
  <c r="AI254" i="3"/>
  <c r="AM254" i="3"/>
  <c r="AN254" i="3"/>
  <c r="AO254" i="3"/>
  <c r="AP254" i="3"/>
  <c r="AQ254" i="3"/>
  <c r="AR254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Z255" i="3"/>
  <c r="AA255" i="3"/>
  <c r="AB255" i="3"/>
  <c r="AC255" i="3"/>
  <c r="AD255" i="3"/>
  <c r="AE255" i="3"/>
  <c r="AF255" i="3"/>
  <c r="AG255" i="3"/>
  <c r="AH255" i="3"/>
  <c r="AI255" i="3"/>
  <c r="AM255" i="3"/>
  <c r="AN255" i="3"/>
  <c r="AO255" i="3"/>
  <c r="AP255" i="3"/>
  <c r="AQ255" i="3"/>
  <c r="AR255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Z256" i="3"/>
  <c r="AA256" i="3"/>
  <c r="AB256" i="3"/>
  <c r="AC256" i="3"/>
  <c r="AD256" i="3"/>
  <c r="AE256" i="3"/>
  <c r="AF256" i="3"/>
  <c r="AG256" i="3"/>
  <c r="AH256" i="3"/>
  <c r="AI256" i="3"/>
  <c r="AM256" i="3"/>
  <c r="AN256" i="3"/>
  <c r="AO256" i="3"/>
  <c r="AP256" i="3"/>
  <c r="AQ256" i="3"/>
  <c r="AR256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Z257" i="3"/>
  <c r="AA257" i="3"/>
  <c r="AB257" i="3"/>
  <c r="AC257" i="3"/>
  <c r="AD257" i="3"/>
  <c r="AE257" i="3"/>
  <c r="AF257" i="3"/>
  <c r="AG257" i="3"/>
  <c r="AH257" i="3"/>
  <c r="AI257" i="3"/>
  <c r="AM257" i="3"/>
  <c r="AN257" i="3"/>
  <c r="AO257" i="3"/>
  <c r="AP257" i="3"/>
  <c r="AQ257" i="3"/>
  <c r="AR257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Z258" i="3"/>
  <c r="AA258" i="3"/>
  <c r="AB258" i="3"/>
  <c r="AC258" i="3"/>
  <c r="AD258" i="3"/>
  <c r="AE258" i="3"/>
  <c r="AF258" i="3"/>
  <c r="AG258" i="3"/>
  <c r="AH258" i="3"/>
  <c r="AI258" i="3"/>
  <c r="AM258" i="3"/>
  <c r="AN258" i="3"/>
  <c r="AO258" i="3"/>
  <c r="AP258" i="3"/>
  <c r="AQ258" i="3"/>
  <c r="AR258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Z259" i="3"/>
  <c r="AA259" i="3"/>
  <c r="AB259" i="3"/>
  <c r="AC259" i="3"/>
  <c r="AD259" i="3"/>
  <c r="AE259" i="3"/>
  <c r="AF259" i="3"/>
  <c r="AG259" i="3"/>
  <c r="AH259" i="3"/>
  <c r="AI259" i="3"/>
  <c r="AM259" i="3"/>
  <c r="AN259" i="3"/>
  <c r="AO259" i="3"/>
  <c r="AP259" i="3"/>
  <c r="AQ259" i="3"/>
  <c r="AR259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Z260" i="3"/>
  <c r="AA260" i="3"/>
  <c r="AB260" i="3"/>
  <c r="AC260" i="3"/>
  <c r="AD260" i="3"/>
  <c r="AE260" i="3"/>
  <c r="AF260" i="3"/>
  <c r="AG260" i="3"/>
  <c r="AH260" i="3"/>
  <c r="AI260" i="3"/>
  <c r="AM260" i="3"/>
  <c r="AN260" i="3"/>
  <c r="AO260" i="3"/>
  <c r="AP260" i="3"/>
  <c r="AQ260" i="3"/>
  <c r="AR260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Z261" i="3"/>
  <c r="AA261" i="3"/>
  <c r="AB261" i="3"/>
  <c r="AC261" i="3"/>
  <c r="AD261" i="3"/>
  <c r="AE261" i="3"/>
  <c r="AF261" i="3"/>
  <c r="AG261" i="3"/>
  <c r="AH261" i="3"/>
  <c r="AI261" i="3"/>
  <c r="AM261" i="3"/>
  <c r="AN261" i="3"/>
  <c r="AO261" i="3"/>
  <c r="AP261" i="3"/>
  <c r="AQ261" i="3"/>
  <c r="AR261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Z262" i="3"/>
  <c r="AA262" i="3"/>
  <c r="AB262" i="3"/>
  <c r="AC262" i="3"/>
  <c r="AD262" i="3"/>
  <c r="AE262" i="3"/>
  <c r="AF262" i="3"/>
  <c r="AG262" i="3"/>
  <c r="AH262" i="3"/>
  <c r="AI262" i="3"/>
  <c r="AM262" i="3"/>
  <c r="AN262" i="3"/>
  <c r="AO262" i="3"/>
  <c r="AP262" i="3"/>
  <c r="AQ262" i="3"/>
  <c r="AR262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Z263" i="3"/>
  <c r="AA263" i="3"/>
  <c r="AB263" i="3"/>
  <c r="AC263" i="3"/>
  <c r="AD263" i="3"/>
  <c r="AE263" i="3"/>
  <c r="AF263" i="3"/>
  <c r="AG263" i="3"/>
  <c r="AH263" i="3"/>
  <c r="AI263" i="3"/>
  <c r="AM263" i="3"/>
  <c r="AN263" i="3"/>
  <c r="AO263" i="3"/>
  <c r="AP263" i="3"/>
  <c r="AQ263" i="3"/>
  <c r="AR263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Z264" i="3"/>
  <c r="AA264" i="3"/>
  <c r="AB264" i="3"/>
  <c r="AC264" i="3"/>
  <c r="AD264" i="3"/>
  <c r="AE264" i="3"/>
  <c r="AF264" i="3"/>
  <c r="AG264" i="3"/>
  <c r="AH264" i="3"/>
  <c r="AI264" i="3"/>
  <c r="AM264" i="3"/>
  <c r="AN264" i="3"/>
  <c r="AO264" i="3"/>
  <c r="AP264" i="3"/>
  <c r="AQ264" i="3"/>
  <c r="AR264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Z265" i="3"/>
  <c r="AA265" i="3"/>
  <c r="AB265" i="3"/>
  <c r="AC265" i="3"/>
  <c r="AD265" i="3"/>
  <c r="AE265" i="3"/>
  <c r="AF265" i="3"/>
  <c r="AG265" i="3"/>
  <c r="AH265" i="3"/>
  <c r="AI265" i="3"/>
  <c r="AM265" i="3"/>
  <c r="AN265" i="3"/>
  <c r="AO265" i="3"/>
  <c r="AP265" i="3"/>
  <c r="AQ265" i="3"/>
  <c r="AR265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Z266" i="3"/>
  <c r="AA266" i="3"/>
  <c r="AB266" i="3"/>
  <c r="AC266" i="3"/>
  <c r="AD266" i="3"/>
  <c r="AE266" i="3"/>
  <c r="AF266" i="3"/>
  <c r="AG266" i="3"/>
  <c r="AH266" i="3"/>
  <c r="AI266" i="3"/>
  <c r="AM266" i="3"/>
  <c r="AN266" i="3"/>
  <c r="AO266" i="3"/>
  <c r="AP266" i="3"/>
  <c r="AQ266" i="3"/>
  <c r="AR266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Z267" i="3"/>
  <c r="AA267" i="3"/>
  <c r="AB267" i="3"/>
  <c r="AC267" i="3"/>
  <c r="AD267" i="3"/>
  <c r="AE267" i="3"/>
  <c r="AF267" i="3"/>
  <c r="AG267" i="3"/>
  <c r="AH267" i="3"/>
  <c r="AI267" i="3"/>
  <c r="AM267" i="3"/>
  <c r="AN267" i="3"/>
  <c r="AO267" i="3"/>
  <c r="AP267" i="3"/>
  <c r="AQ267" i="3"/>
  <c r="AR267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Z268" i="3"/>
  <c r="AA268" i="3"/>
  <c r="AB268" i="3"/>
  <c r="AC268" i="3"/>
  <c r="AD268" i="3"/>
  <c r="AE268" i="3"/>
  <c r="AF268" i="3"/>
  <c r="AG268" i="3"/>
  <c r="AH268" i="3"/>
  <c r="AI268" i="3"/>
  <c r="AM268" i="3"/>
  <c r="AN268" i="3"/>
  <c r="AO268" i="3"/>
  <c r="AP268" i="3"/>
  <c r="AQ268" i="3"/>
  <c r="AR268" i="3"/>
  <c r="J269" i="3"/>
  <c r="K269" i="3"/>
  <c r="L269" i="3"/>
  <c r="M269" i="3"/>
  <c r="N269" i="3"/>
  <c r="O269" i="3"/>
  <c r="P269" i="3"/>
  <c r="Q269" i="3"/>
  <c r="R269" i="3"/>
  <c r="S269" i="3"/>
  <c r="T269" i="3"/>
  <c r="U269" i="3"/>
  <c r="V269" i="3"/>
  <c r="W269" i="3"/>
  <c r="X269" i="3"/>
  <c r="Z269" i="3"/>
  <c r="AA269" i="3"/>
  <c r="AB269" i="3"/>
  <c r="AC269" i="3"/>
  <c r="AD269" i="3"/>
  <c r="AE269" i="3"/>
  <c r="AF269" i="3"/>
  <c r="AG269" i="3"/>
  <c r="AH269" i="3"/>
  <c r="AI269" i="3"/>
  <c r="AM269" i="3"/>
  <c r="AN269" i="3"/>
  <c r="AO269" i="3"/>
  <c r="AP269" i="3"/>
  <c r="AQ269" i="3"/>
  <c r="AR269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Z270" i="3"/>
  <c r="AA270" i="3"/>
  <c r="AB270" i="3"/>
  <c r="AC270" i="3"/>
  <c r="AD270" i="3"/>
  <c r="AE270" i="3"/>
  <c r="AF270" i="3"/>
  <c r="AG270" i="3"/>
  <c r="AH270" i="3"/>
  <c r="AI270" i="3"/>
  <c r="AM270" i="3"/>
  <c r="AN270" i="3"/>
  <c r="AO270" i="3"/>
  <c r="AP270" i="3"/>
  <c r="AQ270" i="3"/>
  <c r="AR270" i="3"/>
  <c r="J271" i="3"/>
  <c r="K271" i="3"/>
  <c r="L271" i="3"/>
  <c r="M271" i="3"/>
  <c r="N271" i="3"/>
  <c r="O271" i="3"/>
  <c r="P271" i="3"/>
  <c r="Q271" i="3"/>
  <c r="R271" i="3"/>
  <c r="S271" i="3"/>
  <c r="T271" i="3"/>
  <c r="U271" i="3"/>
  <c r="V271" i="3"/>
  <c r="W271" i="3"/>
  <c r="X271" i="3"/>
  <c r="Z271" i="3"/>
  <c r="AA271" i="3"/>
  <c r="AB271" i="3"/>
  <c r="AC271" i="3"/>
  <c r="AD271" i="3"/>
  <c r="AE271" i="3"/>
  <c r="AF271" i="3"/>
  <c r="AG271" i="3"/>
  <c r="AH271" i="3"/>
  <c r="AI271" i="3"/>
  <c r="AM271" i="3"/>
  <c r="AN271" i="3"/>
  <c r="AO271" i="3"/>
  <c r="AP271" i="3"/>
  <c r="AQ271" i="3"/>
  <c r="AR271" i="3"/>
  <c r="J272" i="3"/>
  <c r="K272" i="3"/>
  <c r="L272" i="3"/>
  <c r="M272" i="3"/>
  <c r="N272" i="3"/>
  <c r="O272" i="3"/>
  <c r="P272" i="3"/>
  <c r="Q272" i="3"/>
  <c r="R272" i="3"/>
  <c r="S272" i="3"/>
  <c r="T272" i="3"/>
  <c r="U272" i="3"/>
  <c r="V272" i="3"/>
  <c r="W272" i="3"/>
  <c r="X272" i="3"/>
  <c r="Z272" i="3"/>
  <c r="AA272" i="3"/>
  <c r="AB272" i="3"/>
  <c r="AC272" i="3"/>
  <c r="AD272" i="3"/>
  <c r="AE272" i="3"/>
  <c r="AF272" i="3"/>
  <c r="AG272" i="3"/>
  <c r="AH272" i="3"/>
  <c r="AI272" i="3"/>
  <c r="AM272" i="3"/>
  <c r="AN272" i="3"/>
  <c r="AO272" i="3"/>
  <c r="AP272" i="3"/>
  <c r="AQ272" i="3"/>
  <c r="AR272" i="3"/>
  <c r="J273" i="3"/>
  <c r="K273" i="3"/>
  <c r="L273" i="3"/>
  <c r="M273" i="3"/>
  <c r="N273" i="3"/>
  <c r="O273" i="3"/>
  <c r="P273" i="3"/>
  <c r="Q273" i="3"/>
  <c r="R273" i="3"/>
  <c r="S273" i="3"/>
  <c r="T273" i="3"/>
  <c r="U273" i="3"/>
  <c r="V273" i="3"/>
  <c r="W273" i="3"/>
  <c r="X273" i="3"/>
  <c r="Z273" i="3"/>
  <c r="AA273" i="3"/>
  <c r="AB273" i="3"/>
  <c r="AC273" i="3"/>
  <c r="AD273" i="3"/>
  <c r="AE273" i="3"/>
  <c r="AF273" i="3"/>
  <c r="AG273" i="3"/>
  <c r="AH273" i="3"/>
  <c r="AI273" i="3"/>
  <c r="AM273" i="3"/>
  <c r="AN273" i="3"/>
  <c r="AO273" i="3"/>
  <c r="AP273" i="3"/>
  <c r="AQ273" i="3"/>
  <c r="AR273" i="3"/>
  <c r="J274" i="3"/>
  <c r="K274" i="3"/>
  <c r="L274" i="3"/>
  <c r="M274" i="3"/>
  <c r="N274" i="3"/>
  <c r="O274" i="3"/>
  <c r="P274" i="3"/>
  <c r="Q274" i="3"/>
  <c r="R274" i="3"/>
  <c r="S274" i="3"/>
  <c r="T274" i="3"/>
  <c r="U274" i="3"/>
  <c r="V274" i="3"/>
  <c r="W274" i="3"/>
  <c r="X274" i="3"/>
  <c r="Z274" i="3"/>
  <c r="AA274" i="3"/>
  <c r="AB274" i="3"/>
  <c r="AC274" i="3"/>
  <c r="AD274" i="3"/>
  <c r="AE274" i="3"/>
  <c r="AF274" i="3"/>
  <c r="AG274" i="3"/>
  <c r="AH274" i="3"/>
  <c r="AI274" i="3"/>
  <c r="AM274" i="3"/>
  <c r="AN274" i="3"/>
  <c r="AO274" i="3"/>
  <c r="AP274" i="3"/>
  <c r="AQ274" i="3"/>
  <c r="AR274" i="3"/>
  <c r="J275" i="3"/>
  <c r="K275" i="3"/>
  <c r="L275" i="3"/>
  <c r="M275" i="3"/>
  <c r="N275" i="3"/>
  <c r="O275" i="3"/>
  <c r="P275" i="3"/>
  <c r="Q275" i="3"/>
  <c r="R275" i="3"/>
  <c r="S275" i="3"/>
  <c r="T275" i="3"/>
  <c r="U275" i="3"/>
  <c r="V275" i="3"/>
  <c r="W275" i="3"/>
  <c r="X275" i="3"/>
  <c r="Z275" i="3"/>
  <c r="AA275" i="3"/>
  <c r="AB275" i="3"/>
  <c r="AC275" i="3"/>
  <c r="AD275" i="3"/>
  <c r="AE275" i="3"/>
  <c r="AF275" i="3"/>
  <c r="AG275" i="3"/>
  <c r="AH275" i="3"/>
  <c r="AI275" i="3"/>
  <c r="AM275" i="3"/>
  <c r="AN275" i="3"/>
  <c r="AO275" i="3"/>
  <c r="AP275" i="3"/>
  <c r="AQ275" i="3"/>
  <c r="AR275" i="3"/>
  <c r="J276" i="3"/>
  <c r="K276" i="3"/>
  <c r="L276" i="3"/>
  <c r="M276" i="3"/>
  <c r="N276" i="3"/>
  <c r="O276" i="3"/>
  <c r="P276" i="3"/>
  <c r="Q276" i="3"/>
  <c r="R276" i="3"/>
  <c r="S276" i="3"/>
  <c r="T276" i="3"/>
  <c r="U276" i="3"/>
  <c r="V276" i="3"/>
  <c r="W276" i="3"/>
  <c r="X276" i="3"/>
  <c r="Z276" i="3"/>
  <c r="AA276" i="3"/>
  <c r="AB276" i="3"/>
  <c r="AC276" i="3"/>
  <c r="AD276" i="3"/>
  <c r="AE276" i="3"/>
  <c r="AF276" i="3"/>
  <c r="AG276" i="3"/>
  <c r="AH276" i="3"/>
  <c r="AI276" i="3"/>
  <c r="AM276" i="3"/>
  <c r="AN276" i="3"/>
  <c r="AO276" i="3"/>
  <c r="AP276" i="3"/>
  <c r="AQ276" i="3"/>
  <c r="AR276" i="3"/>
  <c r="J277" i="3"/>
  <c r="K277" i="3"/>
  <c r="L277" i="3"/>
  <c r="M277" i="3"/>
  <c r="N277" i="3"/>
  <c r="O277" i="3"/>
  <c r="P277" i="3"/>
  <c r="Q277" i="3"/>
  <c r="R277" i="3"/>
  <c r="S277" i="3"/>
  <c r="T277" i="3"/>
  <c r="U277" i="3"/>
  <c r="V277" i="3"/>
  <c r="W277" i="3"/>
  <c r="X277" i="3"/>
  <c r="Z277" i="3"/>
  <c r="AA277" i="3"/>
  <c r="AB277" i="3"/>
  <c r="AC277" i="3"/>
  <c r="AD277" i="3"/>
  <c r="AE277" i="3"/>
  <c r="AF277" i="3"/>
  <c r="AG277" i="3"/>
  <c r="AH277" i="3"/>
  <c r="AI277" i="3"/>
  <c r="AM277" i="3"/>
  <c r="AN277" i="3"/>
  <c r="AO277" i="3"/>
  <c r="AP277" i="3"/>
  <c r="AQ277" i="3"/>
  <c r="AR277" i="3"/>
  <c r="J278" i="3"/>
  <c r="K278" i="3"/>
  <c r="L278" i="3"/>
  <c r="M278" i="3"/>
  <c r="N278" i="3"/>
  <c r="O278" i="3"/>
  <c r="P278" i="3"/>
  <c r="Q278" i="3"/>
  <c r="R278" i="3"/>
  <c r="S278" i="3"/>
  <c r="T278" i="3"/>
  <c r="U278" i="3"/>
  <c r="V278" i="3"/>
  <c r="W278" i="3"/>
  <c r="X278" i="3"/>
  <c r="Z278" i="3"/>
  <c r="AA278" i="3"/>
  <c r="AB278" i="3"/>
  <c r="AC278" i="3"/>
  <c r="AD278" i="3"/>
  <c r="AE278" i="3"/>
  <c r="AF278" i="3"/>
  <c r="AG278" i="3"/>
  <c r="AH278" i="3"/>
  <c r="AI278" i="3"/>
  <c r="AM278" i="3"/>
  <c r="AN278" i="3"/>
  <c r="AO278" i="3"/>
  <c r="AP278" i="3"/>
  <c r="AQ278" i="3"/>
  <c r="AR278" i="3"/>
  <c r="J279" i="3"/>
  <c r="K279" i="3"/>
  <c r="L279" i="3"/>
  <c r="M279" i="3"/>
  <c r="N279" i="3"/>
  <c r="O279" i="3"/>
  <c r="P279" i="3"/>
  <c r="Q279" i="3"/>
  <c r="R279" i="3"/>
  <c r="S279" i="3"/>
  <c r="T279" i="3"/>
  <c r="U279" i="3"/>
  <c r="U280" i="3" s="1"/>
  <c r="V279" i="3"/>
  <c r="W279" i="3"/>
  <c r="X279" i="3"/>
  <c r="Z279" i="3"/>
  <c r="AA279" i="3"/>
  <c r="AB279" i="3"/>
  <c r="AC279" i="3"/>
  <c r="AD279" i="3"/>
  <c r="AD280" i="3" s="1"/>
  <c r="AE279" i="3"/>
  <c r="AF279" i="3"/>
  <c r="AG279" i="3"/>
  <c r="AH279" i="3"/>
  <c r="AI279" i="3"/>
  <c r="AM279" i="3"/>
  <c r="AN279" i="3"/>
  <c r="AO279" i="3"/>
  <c r="AO280" i="3" s="1"/>
  <c r="AP279" i="3"/>
  <c r="AQ279" i="3"/>
  <c r="AR279" i="3"/>
  <c r="N313" i="3"/>
  <c r="O313" i="3"/>
  <c r="P313" i="3"/>
  <c r="Q313" i="3"/>
  <c r="R313" i="3"/>
  <c r="S313" i="3"/>
  <c r="T313" i="3"/>
  <c r="U313" i="3"/>
  <c r="N318" i="3"/>
  <c r="O318" i="3"/>
  <c r="T280" i="3" l="1"/>
  <c r="L280" i="3"/>
  <c r="AH280" i="3"/>
  <c r="Z280" i="3"/>
  <c r="Q280" i="3"/>
  <c r="X280" i="3"/>
  <c r="P280" i="3"/>
  <c r="AP280" i="3"/>
  <c r="AI280" i="3"/>
  <c r="AE280" i="3"/>
  <c r="AA280" i="3"/>
  <c r="V280" i="3"/>
  <c r="R280" i="3"/>
  <c r="N280" i="3"/>
  <c r="AR280" i="3"/>
  <c r="AC280" i="3"/>
  <c r="AQ280" i="3"/>
  <c r="AF280" i="3"/>
  <c r="AB280" i="3"/>
  <c r="W280" i="3"/>
  <c r="S280" i="3"/>
  <c r="O280" i="3"/>
  <c r="K280" i="3"/>
  <c r="J280" i="3"/>
  <c r="AN280" i="3"/>
  <c r="AG280" i="3"/>
  <c r="AM280" i="3"/>
</calcChain>
</file>

<file path=xl/sharedStrings.xml><?xml version="1.0" encoding="utf-8"?>
<sst xmlns="http://schemas.openxmlformats.org/spreadsheetml/2006/main" count="1955" uniqueCount="625">
  <si>
    <t>Classe e tipologia di pubblicazione</t>
  </si>
  <si>
    <t>Ruolo nel progetto</t>
  </si>
  <si>
    <t>Coordinatore Nazionale</t>
  </si>
  <si>
    <t>Coordinatore Locale</t>
  </si>
  <si>
    <t>Componente</t>
  </si>
  <si>
    <t>Area 01 - Scienze matematiche e informatiche</t>
  </si>
  <si>
    <t>Area 02 - Scienze fisiche</t>
  </si>
  <si>
    <t>Area 03 - Scienze chimiche</t>
  </si>
  <si>
    <t>MAT/01 LOGICA MATEMATICA</t>
  </si>
  <si>
    <t>MAT/02 ALGEBRA</t>
  </si>
  <si>
    <t>MAT/03 GEOMETRIA</t>
  </si>
  <si>
    <t>MAT/04 MATEMATICHE COMPLEMENTARI</t>
  </si>
  <si>
    <t>MAT/05 ANALISI MATEMATICA</t>
  </si>
  <si>
    <t>MAT/06 PROBABILITÀ E STATISTICA MATEMATICA</t>
  </si>
  <si>
    <t>MAT/07 FISICA MATEMATICA</t>
  </si>
  <si>
    <t>MAT/08 ANALISI NUMERICA</t>
  </si>
  <si>
    <t>MAT/09 RICERCA OPERATIVA</t>
  </si>
  <si>
    <t>INF/01 INFORMATICA </t>
  </si>
  <si>
    <t>FIS/01 FISICA SPERIMENTALE</t>
  </si>
  <si>
    <t>FIS/02 FISICA TEORICA, MODELLI E METODI MATEMATICI</t>
  </si>
  <si>
    <t>FIS/03 FISICA DELLA MATERIA</t>
  </si>
  <si>
    <t>FIS/04 FISICA NUCLEARE E SUBNUCLEARE</t>
  </si>
  <si>
    <t>FIS/05 ASTRONOMIA E ASTROFISICA</t>
  </si>
  <si>
    <t>FIS/06 FISICA PER IL SISTEMA TERRA E IL MEZZO CIRCUMTERRESTRE</t>
  </si>
  <si>
    <t>FIS/07 FISICA APPLICATA (A BENI CULTURALI, AMBIENTALI, BIOLOGIA E MEDICINA)</t>
  </si>
  <si>
    <t>FIS/08 DIDATTICA E STORIA DELLA FISICA </t>
  </si>
  <si>
    <t>CHIM/01 CHIMICA ANALITICA</t>
  </si>
  <si>
    <t>CHIM/02 CHIMICA FISICA</t>
  </si>
  <si>
    <t>CHIM/03 CHIMICA GENERALE E INORGANICA</t>
  </si>
  <si>
    <t>CHIM/04 CHIMICA INDUSTRIALE</t>
  </si>
  <si>
    <t>CHIM/05 SCIENZA E TECNOLOGIA DEI MATERIALI POLIMERICI</t>
  </si>
  <si>
    <t>CHIM/06 CHIMICA ORGANICA</t>
  </si>
  <si>
    <t>CHIM/07 FONDAMENTI CHIMICI DELLE TECNOLOGIE</t>
  </si>
  <si>
    <t>CHIM/08 CHIMICA FARMACEUTICA</t>
  </si>
  <si>
    <t>CHIM/09 FARMACEUTICO TECNOLOGICO APPLICATIVO</t>
  </si>
  <si>
    <t>CHIM/10 CHIMICA DEGLI ALIMENTI</t>
  </si>
  <si>
    <t>CHIM/11 CHIMICA E BIOTECNOLOGIA DELLE FERMENTAZIONI</t>
  </si>
  <si>
    <t>CHIM/12 CHIMICA DELL'AMBIENTE E DEI BENI CULTURALI</t>
  </si>
  <si>
    <t>GEO/01 PALEONTOLOGIA E PALEOECOLOGIA</t>
  </si>
  <si>
    <t>GEO/02 GEOLOGIA STRATIGRAFICA E SEDIMENTOLOGICA</t>
  </si>
  <si>
    <t>GEO/03 GEOLOGIA STRUTTURALE</t>
  </si>
  <si>
    <t>GEO/04 GEOGRAFIA FISICA E GEOMORFOLOGIA</t>
  </si>
  <si>
    <t>GEO/05 GEOLOGIA APPLICATA</t>
  </si>
  <si>
    <t>GEO/06 MINERALOGIA</t>
  </si>
  <si>
    <t>GEO/07 PETROLOGIA E PETROGRAFIA</t>
  </si>
  <si>
    <t>GEO/08 GEOCHIMICA E VULCANOLOGIA</t>
  </si>
  <si>
    <t>GEO/09 GEORISORSE MINERARIE E APPLICAZIONI MINERALOGICO- PETROGRAFICHE PER L'AMBIENTE ED I BENI CULTURALI</t>
  </si>
  <si>
    <t>GEO/10 GEOFISICA DELLA TERRA SOLIDA</t>
  </si>
  <si>
    <t>GEO/11 GEOFISICA APPLICATA</t>
  </si>
  <si>
    <t>GEO/12 OCEANOGRAFIA E FISICA DELL'ATMOSFERA</t>
  </si>
  <si>
    <t>BIO/01 BOTANICA GENERALE</t>
  </si>
  <si>
    <t>BIO/02 BOTANICA SISTEMATICA</t>
  </si>
  <si>
    <t>BIO/03 BOTANICA AMBIENTALE E APPLICATA</t>
  </si>
  <si>
    <t>BIO/04 FISIOLOGIA VEGETALE</t>
  </si>
  <si>
    <t>BIO/05 ZOOLOGIA</t>
  </si>
  <si>
    <t>BIO/06 ANATOMIA COMPARATA E CITOLOGIA</t>
  </si>
  <si>
    <t>BIO/07 ECOLOGIA</t>
  </si>
  <si>
    <t>BIO/08 ANTROPOLOGIA</t>
  </si>
  <si>
    <t>BIO/09 FISIOLOGIA</t>
  </si>
  <si>
    <t>BIO/10 BIOCHIMICA</t>
  </si>
  <si>
    <t>BIO/11 BIOLOGIA MOLECOLARE</t>
  </si>
  <si>
    <t>BIO/12 BIOCHIMICA CLINICA E BIOLOGIA MOLECOLARE CLINICA</t>
  </si>
  <si>
    <t>BIO/13 BIOLOGIA APPLICATA</t>
  </si>
  <si>
    <t>BIO/14 FARMACOLOGIA</t>
  </si>
  <si>
    <t>BIO/15 BIOLOGIA FARMACEUTICA</t>
  </si>
  <si>
    <t>BIO/16 ANATOMIA UMANA</t>
  </si>
  <si>
    <t>BIO/17 ISTOLOGIA</t>
  </si>
  <si>
    <t>BIO/18 GENETICA</t>
  </si>
  <si>
    <t>BIO/19 MICROBIOLOGIA GENERALE</t>
  </si>
  <si>
    <t>MED/01 STATISTICA MEDICA</t>
  </si>
  <si>
    <t>MED/02 STORIA DELLA MEDICINA</t>
  </si>
  <si>
    <t>MED/03 GENETICA MEDICA</t>
  </si>
  <si>
    <t>MED/04 PATOLOGIA GENERALE</t>
  </si>
  <si>
    <t>MED/05 PATOLOGIA CLINICA</t>
  </si>
  <si>
    <t>MED/06 ONCOLOGIA MEDICA</t>
  </si>
  <si>
    <t>MED/07 MICROBIOLOGIA E MICROBIOLOGIA CLINICA</t>
  </si>
  <si>
    <t>MED/08 ANATOMIA PATOLOGICA</t>
  </si>
  <si>
    <t>MED/09 MEDICINA INTERNA</t>
  </si>
  <si>
    <t>MED/10 MALATTIE DELL'APPARATO RESPIRATORIO</t>
  </si>
  <si>
    <t>MED/11 MALATTIE DELL'APPARATO CARDIOVASCOLARE</t>
  </si>
  <si>
    <t>MED/12 GASTROENTEROLOGIA</t>
  </si>
  <si>
    <t>MED/13 ENDOCRINOLOGIA</t>
  </si>
  <si>
    <t>MED/14 NEFROLOGIA</t>
  </si>
  <si>
    <t>MED/15 MALATTIE DEL SANGUE</t>
  </si>
  <si>
    <t>MED/16 REUMATOLOGIA</t>
  </si>
  <si>
    <t>MED/17 MALATTIE INFETTIVE</t>
  </si>
  <si>
    <t>MED/18 CHIRURGIA GENERALE</t>
  </si>
  <si>
    <t>MED/19 CHIRURGIA PLASTICA</t>
  </si>
  <si>
    <t>MED/20 CHIRURGIA PEDIATRICA E INFANTILE</t>
  </si>
  <si>
    <t>MED/21 CHIRURGIA TORACICA</t>
  </si>
  <si>
    <t>MED/22 CHIRURGIA VASCOLARE</t>
  </si>
  <si>
    <t>MED/23 CHIRURGIA CARDIACA</t>
  </si>
  <si>
    <t>MED/24 UROLOGIA</t>
  </si>
  <si>
    <t>MED/25 PSCHIATRIA</t>
  </si>
  <si>
    <t>MED/26 NEUROLOGIA</t>
  </si>
  <si>
    <t>MED/27 NEUROCHIRURGIA</t>
  </si>
  <si>
    <t>MED/28 MALATTIE ODONTOSTOMATOLOGICHE</t>
  </si>
  <si>
    <t>MED/29 CHIRURGIA MAXILLOFACCIALE</t>
  </si>
  <si>
    <t>MED/30 MALATTIE APPARATO VISIVO</t>
  </si>
  <si>
    <t>MED/31 OTORINOLARINGOIATRIA</t>
  </si>
  <si>
    <t>MED/32 AUDIOLOGIA</t>
  </si>
  <si>
    <t>MED/33 MALATTIE APPARATO LOCOMOTORE</t>
  </si>
  <si>
    <t>MED/34 MEDICINA FISICA E RIABILITATIVA</t>
  </si>
  <si>
    <t>MED/35 MALATTIE CUTANEE E VENEREE</t>
  </si>
  <si>
    <t>MED/36 DIAGNOSTICA PER IMMAGINI E RADIOTERAPIA</t>
  </si>
  <si>
    <t>MED/37 NEURORADIOLOGIA</t>
  </si>
  <si>
    <t>MED/38 PEDIATRIA GENERALE E SPECIALISTICA</t>
  </si>
  <si>
    <t>MED/39 NEUROPSICHIATRIA INFANTILE</t>
  </si>
  <si>
    <t>MED/40 GINECOLOGIA E OSTETRICIA</t>
  </si>
  <si>
    <t>MED/41 ANESTESIOLOGIA</t>
  </si>
  <si>
    <t>MED/42 IGIENE GENERALE E APPLICATA</t>
  </si>
  <si>
    <t>MED/43 MEDICINA LEGALE</t>
  </si>
  <si>
    <t>MED/44 MEDICINA DEL LAVORO</t>
  </si>
  <si>
    <t>MED/45 SCIENZE INFERMIERISTICHE GENERALI, CLINICHE E PEDIATRICHE</t>
  </si>
  <si>
    <t>MED/46 SCIENZE TECNICHE DI MEDICINA DI LABORATORIO</t>
  </si>
  <si>
    <t>MED/47 SCIENZE INFERMIERISTICHE OSTETRICO-GINECOLOGICHE</t>
  </si>
  <si>
    <t>MED/48 SCIENZE INFERMIERISTICHE E TECNICHE NEURO-PSICHIATRICHE E RIABILITATIVE</t>
  </si>
  <si>
    <t>MED/49 SCIENZE TECNICHE DIETETICHE APPLICATE</t>
  </si>
  <si>
    <t>MED/50 SCIENZE TECNICHE MEDICHE APPLICATE</t>
  </si>
  <si>
    <t>AGR/01 ECONOMIA ED ESTIMO RURALE</t>
  </si>
  <si>
    <t>AGR/02 AGRONOMIA E COLTIVAZIONI ERBACEE</t>
  </si>
  <si>
    <t>AGR/03 ARBORICOLTURA GENERALE E COLTIVAZIONI ARBOREE</t>
  </si>
  <si>
    <t>AGR/04 ORTICOLTURA E FLORICOLTURA</t>
  </si>
  <si>
    <t>AGR/05 ASSESTAMENTO FORESTALE E SELVICOLTURA</t>
  </si>
  <si>
    <t>AGR/06 TECNOLOGIA DEL LEGNO E UTILIZZAZIONI FORESTALI</t>
  </si>
  <si>
    <t>AGR/07 GENETICA AGRARIA</t>
  </si>
  <si>
    <t>AGR/08 IDRAULICA AGRARIA E SISTEMAZIONI IDRAULICO-FORESTALI</t>
  </si>
  <si>
    <t>AGR/09 MECCANICA AGRARIA</t>
  </si>
  <si>
    <t>AGR/10 COSTRUZIONI RURALI E TERRITORIO AGROFORESTALE</t>
  </si>
  <si>
    <t>AGR/11 ENTOMOLOGIA GENERALE E APPLICATA</t>
  </si>
  <si>
    <t>AGR/12 PATOLOGIA VEGETALE</t>
  </si>
  <si>
    <t>AGR/13 CHIMICA AGRARIA</t>
  </si>
  <si>
    <t>AGR/14 PEDOLOGIA</t>
  </si>
  <si>
    <t>AGR/15 SCIENZE E TECNOLOGIE ALIMENTARI</t>
  </si>
  <si>
    <t>AGR/16 MICROBIOLOGIA AGRARIA</t>
  </si>
  <si>
    <t>AGR/17 ZOOTECNICA GENERALE E MIGLIORAMENTO GENETICO</t>
  </si>
  <si>
    <t>AGR/18 NUTRIZIONE E ALIMENTAZIONE ANIMALE</t>
  </si>
  <si>
    <t>AGR/19 ZOOTECNICA SPECIALE</t>
  </si>
  <si>
    <t>AGR/20 ZOOCOLTURE</t>
  </si>
  <si>
    <t>VET/01 ANATOMIA DEGLI ANIMALI DOMESTICI</t>
  </si>
  <si>
    <t>VET/02 FISIOLOGIA VETERINARIA</t>
  </si>
  <si>
    <t>VET/03 PATOLOGIA GENERALE E ANATOMIA PATOLOGICA VETERINARIA</t>
  </si>
  <si>
    <t>VET/04 ISPEZIONE DEGLI ALIMENTI DI ORIGINE ANIMALE</t>
  </si>
  <si>
    <t>VET/05 MALATTIE INFETTIVE DEGLI ANIMALI DOMESTICI</t>
  </si>
  <si>
    <t>VET/06 PARASSITOLOGIA E MALATTIE PARASSITARIE DEGLI ANIMALI</t>
  </si>
  <si>
    <t>VET/07 FARMACOLOGIA E TOSSICOLOGIA VETERINARIA</t>
  </si>
  <si>
    <t>VET/08 CLINICA MEDICA VETERINARIA</t>
  </si>
  <si>
    <t>VET/09 CLINICA CHIRURGICA VETERINARIA</t>
  </si>
  <si>
    <t>VET/10 CLINICA OSTETRICA E GINECOLOGIA VETERINARIA</t>
  </si>
  <si>
    <t>ICAR/01 IDRAULICA</t>
  </si>
  <si>
    <t>ICAR/02 COSTRUZIONI IDRAULICHE E MARITTIME E IDROLOGIA</t>
  </si>
  <si>
    <t>ICAR/03 INGEGNERIA SANITARIA-AMBIENTALE</t>
  </si>
  <si>
    <t>ICAR/04 STRADE, FERROVIE ED AEROPORTI</t>
  </si>
  <si>
    <t>ICAR/05 TRASPORTI</t>
  </si>
  <si>
    <t>ICAR/06 TOPOGRAFIA E CARTOGRAFIA</t>
  </si>
  <si>
    <t>ICAR/07 GEOTECNICA</t>
  </si>
  <si>
    <t>ICAR/08 SCIENZA DELLE COSTRUZIONI</t>
  </si>
  <si>
    <t>ICAR/09 TECNICA DELLE COSTRUZIONI</t>
  </si>
  <si>
    <t>ICAR/10 ARCHITETTURA TECNICA</t>
  </si>
  <si>
    <t>ICAR/11 PRODUZIONE EDILIZIA</t>
  </si>
  <si>
    <t>ICAR/12 TECNOLOGIA DELL'ARCHITETTURA</t>
  </si>
  <si>
    <t>ICAR/13 DISEGNO INDUSTRIALE</t>
  </si>
  <si>
    <t>ICAR/14 COMPOSIZIONE ARCHITETTONICA E URBANA</t>
  </si>
  <si>
    <t>ICAR/15 ARCHITETTURA DEL PAESAGGIO</t>
  </si>
  <si>
    <t>ICAR/16 ARCHITETTURA DEGLI INTERNI E ALLESTIMENTO</t>
  </si>
  <si>
    <t>ICAR/17 DISEGNO</t>
  </si>
  <si>
    <t>ICAR/18 STORIA DELL'ARCHITETTURA</t>
  </si>
  <si>
    <t>ICAR/19 RESTAURO</t>
  </si>
  <si>
    <t>ICAR/20 TECNICA E PIANIFICAZIONE URBANISTICA</t>
  </si>
  <si>
    <t>ICAR/21 URBANISTICA</t>
  </si>
  <si>
    <t>ICAR/22 ESTIMO</t>
  </si>
  <si>
    <t>ING-IND/01 ARCHITETTURA NAVALE</t>
  </si>
  <si>
    <t>ING-IND/02 COSTRUZIONI E IMPIANTI NAVALI E MARINI</t>
  </si>
  <si>
    <t>ING-IND/03 MECCANICA DEL VOLO</t>
  </si>
  <si>
    <t>ING-IND/04 COSTRUZIONI E STRUTTURE AEROSPAZIALI</t>
  </si>
  <si>
    <t>ING-IND/05 IMPIANTI E SISTEMI AEROSPAZIALI</t>
  </si>
  <si>
    <t>ING-IND/06 FLUIDODINAMICA</t>
  </si>
  <si>
    <t>ING-IND/07 PROPULSIONE AEROSPAZIALE</t>
  </si>
  <si>
    <t>ING-IND/08 MACCHINE A FLUIDO</t>
  </si>
  <si>
    <t>ING-IND/09 SISTEMI PER L'ENERGIA E L'AMBIENTE</t>
  </si>
  <si>
    <t>ING-IND/10 FISICA TECNICA INDUSTRIALE</t>
  </si>
  <si>
    <t>ING-IND/11 FISICA TECNICA AMBIENTALE</t>
  </si>
  <si>
    <t>ING-IND/12 MISURE MECCANICHE E TERMICHE</t>
  </si>
  <si>
    <t>ING-IND/13 MECCANICA APPLICATA ALLE MACCHINE</t>
  </si>
  <si>
    <t>ING-IND/14 PROGETTAZIONE MECCANICA E COSTRUZIONE DI MACCHINE</t>
  </si>
  <si>
    <t>ING-IND/15 DISEGNO E METODI DELL'INGEGNERIA INDUSTRIALE</t>
  </si>
  <si>
    <t>ING-IND/16 TECNOLOGIE E SISTEMI DI LAVORAZIONE</t>
  </si>
  <si>
    <t>ING-IND/17 IMPIANTI INDUSTRIALI MECCANICI</t>
  </si>
  <si>
    <t>ING-IND/18 FISICA DEI REATTORI NUCLEARI</t>
  </si>
  <si>
    <t>ING-IND/19 IMPIANTI NUCLEARI</t>
  </si>
  <si>
    <t>ING-IND/20 MISURE E STRUMENTAZIONE NUCLEARI</t>
  </si>
  <si>
    <t>ING-IND/21 METALLURGIA</t>
  </si>
  <si>
    <t>ING-IND/22 SCIENZA E TECNOLOGIA DEI MATERIALI</t>
  </si>
  <si>
    <t>ING-IND/23 CHIMICA FISICA APPLICATA</t>
  </si>
  <si>
    <t>ING-IND/24 PRINCIPI DI INGEGNERIA CHIMICA</t>
  </si>
  <si>
    <t>ING-IND/25 IMPIANTI CHIMICI</t>
  </si>
  <si>
    <t>ING-IND/26 TEORIA DELLO SVILUPPO DEI PROCESSI CHIMICI</t>
  </si>
  <si>
    <t>ING-IND/27 CHIMICA INDUSTRIALE E TECNOLOGICA</t>
  </si>
  <si>
    <t>ING-IND/28 INGEGNERIA E SICUREZZA DEGLI SCAVI</t>
  </si>
  <si>
    <t>ING-IND/29 INGEGNERIA DELLE MATERIE PRIME</t>
  </si>
  <si>
    <t>ING-IND/30 IDROCARBURI E FLUIDI DEL SOTTOSUOLO</t>
  </si>
  <si>
    <t>ING-IND/31 ELETTROTECNICA</t>
  </si>
  <si>
    <t>ING-IND/32 CONVERTITORI, MACCHINE E AZIONAMENTI ELETTRICI</t>
  </si>
  <si>
    <t>ING-IND/33 SISTEMI ELETTRICI PER L'ENERGIA</t>
  </si>
  <si>
    <t>ING-IND/34 BIOINGEGNERIA INDUSTRIALE</t>
  </si>
  <si>
    <t>ING-IND/35 INGEGNERIA ECONOMICO-GESTIONALE</t>
  </si>
  <si>
    <t>ING-INF/01 ELETTRONICA</t>
  </si>
  <si>
    <t>ING-INF/02 CAMPI ELETTROMAGNETICI</t>
  </si>
  <si>
    <t>ING-INF/03 TELECOMUNICAZIONI</t>
  </si>
  <si>
    <t>ING-INF/04 AUTOMATICA</t>
  </si>
  <si>
    <t>ING-INF/05 SISTEMI DI ELABORAZIONE DELLE INFORMAZIONI</t>
  </si>
  <si>
    <t>ING-INF/06 BIOINGEGNERIA ELETTRONICA E INFORMATICA</t>
  </si>
  <si>
    <t>ING-INF/07 MISURE ELETTRICHE E ELETTRONICHE</t>
  </si>
  <si>
    <t>L-ANT/01 PREISTORIA E PROTOSTORIA</t>
  </si>
  <si>
    <t>L-ANT/02 STORIA GRECA</t>
  </si>
  <si>
    <t>L-ANT/03 STORIA ROMANA</t>
  </si>
  <si>
    <t>L-ANT/04 NUMISMATICA</t>
  </si>
  <si>
    <t>L-ANT/05 PAPIROLOGIA</t>
  </si>
  <si>
    <t>L-ANT/06 ETRUSCOLOGIA E ANTICHITÀ ITALICHE</t>
  </si>
  <si>
    <t>L-ANT/07 ARCHEOLOGIA CLASSICA</t>
  </si>
  <si>
    <t>L-ANT/08 ARCHEOLOGIA CRISTIANA E MEDIEVALE</t>
  </si>
  <si>
    <t>L-ANT/09 TOPOGRAFIA ANTICA</t>
  </si>
  <si>
    <t>L-ANT/10 METODOLOGIE DELLA RICERCA ARCHEOLOGICA</t>
  </si>
  <si>
    <t>L-ART/01 STORIA DELL'ARTE MEDIEVALE</t>
  </si>
  <si>
    <t>L-ART/02 STORIA DELL'ARTE MODERNA</t>
  </si>
  <si>
    <t>L-ART/03 STORIA DELL'ARTE CONTEMPORANEA</t>
  </si>
  <si>
    <t>L-ART/04 MUSEOLOGIA E CRITICA ARTISTICA E DEL RESTAURO</t>
  </si>
  <si>
    <t>L-ART/05 DISCIPLINE DELLO SPETTACOLO</t>
  </si>
  <si>
    <t>L-ART/06 CINEMA, FOTOGRAFIA E TELEVISIONE</t>
  </si>
  <si>
    <t>L-ART/07 MUSICOLOGIA E STORIA DELLA MUSICA</t>
  </si>
  <si>
    <t>L-ART/08 ETNOMUSICOLOGIA</t>
  </si>
  <si>
    <t>L-FIL-LET/01 CIVILTÀ EGEE</t>
  </si>
  <si>
    <t>L-FIL-LET/02 LINGUA E LETTERATURA GRECA</t>
  </si>
  <si>
    <t>L-FIL-LET/03 FILOLOGIA ITALICA, ILLIRICA, CELTICA</t>
  </si>
  <si>
    <t>L-FIL-LET/04 LINGUA E LETTERATURA LATINA</t>
  </si>
  <si>
    <t>L-FIL-LET/05 FILOLOGIA CLASSICA</t>
  </si>
  <si>
    <t>L-FIL-LET/06 LETTERATURA CRISTIANA ANTICA</t>
  </si>
  <si>
    <t>L-FIL-LET/07 CIVILTÀ BIZANTINA</t>
  </si>
  <si>
    <t>L-FIL-LET/08 LETTERATURA LATINA MEDIEVALE E UMANISTICA</t>
  </si>
  <si>
    <t>L-FIL-LET/09 FILOLOGIA E LINGUISTICA ROMANZA</t>
  </si>
  <si>
    <t>L-FIL-LET/10 LETTERATURA ITALIANA</t>
  </si>
  <si>
    <t>L-FIL-LET/11 LETTERATURA ITALIANA CONTEMPORANEA</t>
  </si>
  <si>
    <t>L-FIL-LET/12 LINGUISTICA ITALIANA</t>
  </si>
  <si>
    <t>L-FIL-LET/13 FILOLOGIA DELLA LETTERATURA ITALIANA</t>
  </si>
  <si>
    <t>L-FIL-LET/14 CRITICA LETTERARIA E LETTERATURE COMPARATE</t>
  </si>
  <si>
    <t>L-FIL-LET/15 FILOLOGIA GERMANICA</t>
  </si>
  <si>
    <t>L-LIN/01 GLOTTOLOGIA E LINGUISTICA</t>
  </si>
  <si>
    <t>L-LIN/02 DIDATTICA DELLE LINGUE MODERNE</t>
  </si>
  <si>
    <t>L-LIN/03 LETTERATURA FRANCESE</t>
  </si>
  <si>
    <t>L-LIN/04 LINGUA E TRADUZIONE - LINGUA FRANCESE</t>
  </si>
  <si>
    <t>L-LIN/05 LETTERATURA SPAGNOLA</t>
  </si>
  <si>
    <t>L-LIN/06 LINGUA E LETTERATURE ISPANO-AMERICANE</t>
  </si>
  <si>
    <t>L-LIN/07 LINGUA E TRADUZIONE - LINGUA SPAGNOLA</t>
  </si>
  <si>
    <t>L-LIN/08 LETTERATURA PORTOGHESE E BRASILIANA</t>
  </si>
  <si>
    <t>L-LIN/09 LINGUA E TRADUZIONE - LINGUE PORTOGHESE E BRASILIANA</t>
  </si>
  <si>
    <t>L-LIN/10 LETTERATURA INGLESE</t>
  </si>
  <si>
    <t>L-LIN/11 LINGUE E LETTERATURE ANGLO-AMERICANE</t>
  </si>
  <si>
    <t>L-LIN/12 LINGUA E TRADUZIONE - LINGUA INGLESE</t>
  </si>
  <si>
    <t>L-LIN/13 LETTERATURA TEDESCA</t>
  </si>
  <si>
    <t>L-LIN/14 LINGUA E TRADUZIONE - LINGUA TEDESCA</t>
  </si>
  <si>
    <t>L-LIN/15 LINGUE E LETTERATURE NORDICHE</t>
  </si>
  <si>
    <t>L-LIN/16 LINGUA E LETTERATURA NEDERLANDESE</t>
  </si>
  <si>
    <t>L-LIN/17 LINGUA E LETTERATURA ROMENA</t>
  </si>
  <si>
    <t>L-LIN/18 LINGUA E LETTERATURA ALBANESE</t>
  </si>
  <si>
    <t>L-LIN/19 FILOLOGIA UGRO-FINNICA</t>
  </si>
  <si>
    <t>L-LIN/20 LINGUA E LETTERATURA NEOGRECA</t>
  </si>
  <si>
    <t>L-LIN/21 SLAVISTICA</t>
  </si>
  <si>
    <t>L-OR/01 STORIA DEL VICINO ORIENTE ANTICO</t>
  </si>
  <si>
    <t>L-OR/02 EGITTOLOGIA E CIVILTÀ COPTA</t>
  </si>
  <si>
    <t>L-OR/03 ASSIRIOLOGIA</t>
  </si>
  <si>
    <t>L-OR/04 ANATOLISTICA</t>
  </si>
  <si>
    <t>L-OR/05 ARCHEOLOGIA E STORIA DELL'ARTE DEL VICINO ORIENTE ANTICO</t>
  </si>
  <si>
    <t>L-OR/06 ARCHEOLOGIA FENICIO-PUNICA</t>
  </si>
  <si>
    <t>L-OR/07 SEMITISTICA - LINGUE E LETTERATURE DELL'ETIOPIA</t>
  </si>
  <si>
    <t>L-OR/08 EBRAICO</t>
  </si>
  <si>
    <t>L-OR/09 LINGUE E LETTERATURE DELL'AFRICA</t>
  </si>
  <si>
    <t>L-OR/10 STORIA DEI PAESI ISLAMICI</t>
  </si>
  <si>
    <t>L-OR/11 ARCHEOLOGIA E STORIA DELL'ARTE MUSULMANA</t>
  </si>
  <si>
    <t>L-OR/12 LINGUA E LETTERATURA ARABA</t>
  </si>
  <si>
    <t>L-OR/13 ARMENISTICA, CAUCASOLOGIA, MONGOLISTICA E TURCOLOGIA</t>
  </si>
  <si>
    <t>L-OR/14 FILOLOGIA, RELIGIONI E STORIA DELL'IRAN</t>
  </si>
  <si>
    <t>L-OR/15 LINGUA E LETTERATURA PERSIANA</t>
  </si>
  <si>
    <t>L-OR/16 ARCHEOLOGIA E STORIA DELL'ARTE DELL'INDIA E DELL'ASIA CENTRALE</t>
  </si>
  <si>
    <t>L-OR/17 FILOSOFIE, RELIGIONI E STORIA DELL'INDIA E DELL'ASIA CENTRALE</t>
  </si>
  <si>
    <t>L-OR/18 INDOLOGIA E TIBETOLOGIA</t>
  </si>
  <si>
    <t>L-OR/19 LINGUE E LETTERATURE MODERNE DEL SUBCONTINENTE INDIANO</t>
  </si>
  <si>
    <t>L-OR/20 ARCHEOLOGIA, STORIA DELL'ARTE E FILOSOFIE DELL'ASIA ORIENTALE</t>
  </si>
  <si>
    <t>L-OR/21 LINGUE E LETTERATURE DELLA CINA E DELL'ASIA SUD-ORIENTALE</t>
  </si>
  <si>
    <t>L-OR/22 LINGUE E LETTERATURE DEL GIAPPONE E DELLA COREA</t>
  </si>
  <si>
    <t>L-OR/23 STORIA DELL'ASIA ORIENTALE E SUD-ORIENTALE</t>
  </si>
  <si>
    <t>M-STO/01 STORIA MEDIEVALE</t>
  </si>
  <si>
    <t>M-STO/02 STORIA MODERNA</t>
  </si>
  <si>
    <t>M-STO/03 STORIA DELL'EUROPA ORIENTALE</t>
  </si>
  <si>
    <t>M-STO/04 STORIA CONTEMPORANEA</t>
  </si>
  <si>
    <t>M-STO/05 STORIA DELLA SCIENZA E DELLE TECNICHE</t>
  </si>
  <si>
    <t>M-STO/06 STORIA DELLE RELIGIONI</t>
  </si>
  <si>
    <t>M-STO/07 STORIA DEL CRISTIANESIMO E DELLE CHIESE</t>
  </si>
  <si>
    <t>M-STO/08 ARCHIVISTICA, BIBLIOGRAFIA E BIBLIOTECONOMIA</t>
  </si>
  <si>
    <t>M-STO/09 PALEOGRAFIA</t>
  </si>
  <si>
    <t>M-DEA/01 DISCIPLINE DEMOETNOANTROPOLOGICHE</t>
  </si>
  <si>
    <t>M-GGR/01 GEOGRAFIA</t>
  </si>
  <si>
    <t>M-GGR/02 GEOGRAFIA ECONOMICO-POLITICA</t>
  </si>
  <si>
    <t>M-FIL/01 FILOSOFIA TEORETICA</t>
  </si>
  <si>
    <t>M-FIL/02 LOGICA E FILOSOFIA DELLA SCIENZA</t>
  </si>
  <si>
    <t>M-FIL/03 FILOSOFIA MORALE</t>
  </si>
  <si>
    <t>M-FIL/04 ESTETICA</t>
  </si>
  <si>
    <t>M-FIL/05 FILOSOFIA E TEORIA DEI LINGUAGGI</t>
  </si>
  <si>
    <t>M-FIL/06 STORIA DELLA FILOSOFIA</t>
  </si>
  <si>
    <t>M-FIL/07 STORIA DELLA FILOSOFIA ANTICA</t>
  </si>
  <si>
    <t>M-FIL/08 STORIA DELLA FILOSOFIA MEDIEVALE</t>
  </si>
  <si>
    <t>M-PED/01 PEDAGOGIA GENERALE E SOCIALE</t>
  </si>
  <si>
    <t>M-PED/02 STORIA DELLA PEDAGOGIA</t>
  </si>
  <si>
    <t>M-PED/03 DIDATTICA E PEDAGOGIA SPECIALE</t>
  </si>
  <si>
    <t>M-PED/04 PEDAGOGIA SPERIMENTALE</t>
  </si>
  <si>
    <t>M-PSI/01 PSICOLOGIA GENERALE</t>
  </si>
  <si>
    <t>M-PSI/02 PSICOBIOLOGIA E PSICOLOGIA FISIOLOGICA</t>
  </si>
  <si>
    <t>M-PSI/03 PSICOMETRIA</t>
  </si>
  <si>
    <t>M-PSI/04 PSICOLOGIA DELLO SVILUPPO E PSICOLOGIA DELL'EDUCAZIONE</t>
  </si>
  <si>
    <t>M-PSI/05 PSICOLOGIA SOCIALE</t>
  </si>
  <si>
    <t>M-PSI/06 PSICOLOGIA DEL LAVORO E DELLE ORGANIZZAZIONI</t>
  </si>
  <si>
    <t>M-PSI/07 PSICOLOGIA DINAMICA</t>
  </si>
  <si>
    <t>M-PSI/08 PSICOLOGIA CLINICA</t>
  </si>
  <si>
    <t>M-EDF/01 METODI E DIDATTICHE DELLE ATTIVITÀ MOTORIE</t>
  </si>
  <si>
    <t>M-EDF/02 METODI E DIDATTICHE DELLE ATTIVITÀ SPORTIVE</t>
  </si>
  <si>
    <t>IUS/01 DIRITTO PRIVATO</t>
  </si>
  <si>
    <t>IUS/02 DIRITTO PRIVATO COMPARATO</t>
  </si>
  <si>
    <t>IUS/03 DIRITTO AGRARIO</t>
  </si>
  <si>
    <t>IUS/04 DIRITTO COMMERCIALE</t>
  </si>
  <si>
    <t>IUS/05 DIRITTO DELL'ECONOMIA</t>
  </si>
  <si>
    <t>IUS/06 DIRITTO DELLA NAVIGAZIONE</t>
  </si>
  <si>
    <t>IUS/07 DIRITTO DEL LAVORO</t>
  </si>
  <si>
    <t>IUS/08 DIRITTO COSTITUZIONALE</t>
  </si>
  <si>
    <t>IUS/09 ISTITUZIONI DI DIRITTO PUBBLICO</t>
  </si>
  <si>
    <t>IUS/10 DIRITTO AMMINISTRATIVO</t>
  </si>
  <si>
    <t>IUS/11 DIRITTO CANONICO E DIRITTO ECCLESIASTICO</t>
  </si>
  <si>
    <t>IUS/12 DIRITTO TRIBUTARIO</t>
  </si>
  <si>
    <t>IUS/13 DIRITTO INTERNAZIONALE</t>
  </si>
  <si>
    <t>IUS/14 DIRITTO DELL'UNIONE EUROPEA</t>
  </si>
  <si>
    <t>IUS/15 DIRITTO PROCESSUALE CIVILE</t>
  </si>
  <si>
    <t>IUS/16 DIRITTO PROCESSUALE PENALE</t>
  </si>
  <si>
    <t>IUS/17 DIRITTO PENALE</t>
  </si>
  <si>
    <t>IUS/18 DIRITTO ROMANO E DIRITTI DELL'ANTICHITÀ</t>
  </si>
  <si>
    <t>IUS/19 STORIA DEL DIRITTO MEDIEVALE E MODERNO</t>
  </si>
  <si>
    <t>IUS/20 FILOSOFIA DEL DIRITTO</t>
  </si>
  <si>
    <t>IUS/21 DIRITTO PUBBLICO COMPARATO</t>
  </si>
  <si>
    <t>SECS-P/01 ECONOMIA POLITICA</t>
  </si>
  <si>
    <t>SECS P/02 POLITICA ECONOMICA</t>
  </si>
  <si>
    <t>SECS-P/03 SCIENZA DELLE FINANZE</t>
  </si>
  <si>
    <t>SECS-P/04 STORIA DEL PENSIERO ECONOMICO</t>
  </si>
  <si>
    <t>SECS-P/05 ECONOMETRIA</t>
  </si>
  <si>
    <t>SECS-P/06 ECONOMIA APPLICATA</t>
  </si>
  <si>
    <t>SECS-P/07 ECONOMIA AZIENDALE</t>
  </si>
  <si>
    <t>SECS-P/08 ECONOMIA E GESTIONE DELLE IMPRESE</t>
  </si>
  <si>
    <t>SECS-P/09 FINANZA AZIENDALE</t>
  </si>
  <si>
    <t>SECS-P/10 ORGANIZZAZIONE AZIENDALE</t>
  </si>
  <si>
    <t>SECS-P/11 ECONOMIA DEGLI INTERMEDIARI FINANZIARI</t>
  </si>
  <si>
    <t>SECS-P/12 STORIA ECONOMICA</t>
  </si>
  <si>
    <t>SECS-P/13 SCIENZE MERCEOLOGICHE</t>
  </si>
  <si>
    <t>SECS-S/01 STATISTICA</t>
  </si>
  <si>
    <t>SECS-S/02 STATISTICA PER LA RICERCA SPERIMENTALE E TECNOLOGICA</t>
  </si>
  <si>
    <t>SECS-S/03 STATISTICA ECONOMICA</t>
  </si>
  <si>
    <t>SECS-S/04 DEMOGRAFIA</t>
  </si>
  <si>
    <t>SECS-S/05 STATISTICA SOCIALE</t>
  </si>
  <si>
    <t>SECS-S/06 METODI MATEMATICI DELL'ECONOMIA E DELLE SCIENZE ATTUARIALI E FINANZIARIE</t>
  </si>
  <si>
    <t>SPS/01 FILOSOFIA POLITICA</t>
  </si>
  <si>
    <t>SPS/02 STORIA DELLE DOTTRINE POLITICHE</t>
  </si>
  <si>
    <t>SPS/03 STORIA DELLE ISTITUZIONI POLITICHE</t>
  </si>
  <si>
    <t>SPS/04 SCIENZA POLITICA</t>
  </si>
  <si>
    <t>SPS/05 STORIA E ISTITUZIONI DELLE AMERICHE</t>
  </si>
  <si>
    <t>SPS/06 STORIA DELLE RELAZIONI INTERNAZIONALI</t>
  </si>
  <si>
    <t>SPS/07 SOCIOLOGIA GENERALE</t>
  </si>
  <si>
    <t>SPS/08 SOCIOLOGIA DEI PROCESSI CULTURALI E COMUNICATIVI</t>
  </si>
  <si>
    <t>SPS/09 SOCIOLOGIA DEI PROCESSI ECONOMICI E DEL LAVORO</t>
  </si>
  <si>
    <t>SPS/10 SOCIOLOGIA DELL'AMBIENTE E DEL TERRITORIO</t>
  </si>
  <si>
    <t>SPS/11 SOCIOLOGIA DEI FENOMENI POLITICI</t>
  </si>
  <si>
    <t>SPS/12 SOCIOLOGIA GIURIDICA, DELLA DEVIANZA E MUTAMENTO SOCIALE</t>
  </si>
  <si>
    <t>SPS/13 STORIA E ISTITUZIONI DELL'AFRICA</t>
  </si>
  <si>
    <t>SPS/14 STORIA E ISTITUZIONI DELL'ASIA</t>
  </si>
  <si>
    <t>Area CUN</t>
  </si>
  <si>
    <t>Settore bibliometrico</t>
  </si>
  <si>
    <t>Settore non bibliometrico</t>
  </si>
  <si>
    <t>Area 04 - Scienze della terra</t>
  </si>
  <si>
    <t>Area 05 - Scienze biologiche</t>
  </si>
  <si>
    <t>Area 06 - Scienze mediche</t>
  </si>
  <si>
    <t>Area 07 - Scienze agrarie e veterinarie</t>
  </si>
  <si>
    <t>Area 08 - Ingegneria civile e Architettura</t>
  </si>
  <si>
    <t>Area 09 - Ingegneria industriale e dell'informazione</t>
  </si>
  <si>
    <t>Area 10 - Scienze dell'antichità, filologico-letterarie e storico-artistiche</t>
  </si>
  <si>
    <t>Area 11 - Scienze storiche, filosofiche, pedagogiche e psicologiche</t>
  </si>
  <si>
    <t>Area 12 - Scienze giuridiche</t>
  </si>
  <si>
    <t>Area 13 - Scienze economiche e statistiche</t>
  </si>
  <si>
    <t>Area 14 - Scienze politiche e sociali</t>
  </si>
  <si>
    <t>Monografia</t>
  </si>
  <si>
    <t>Capitolo di libro</t>
  </si>
  <si>
    <t>Contributo in volume collettaneo</t>
  </si>
  <si>
    <t xml:space="preserve">Altri atti di convegno </t>
  </si>
  <si>
    <t>Altro</t>
  </si>
  <si>
    <t>Autore/i</t>
  </si>
  <si>
    <t>Nome Rivista/Titolo volume</t>
  </si>
  <si>
    <t>link pagina web (facoltativo)</t>
  </si>
  <si>
    <t>I - Diritti umani</t>
  </si>
  <si>
    <t>II - Differenze di genere e pari opportunità</t>
  </si>
  <si>
    <t>III - Sicurezza e benessere</t>
  </si>
  <si>
    <t>IV - Sviluppo e innovazione tecnologica</t>
  </si>
  <si>
    <t>V - Cultura e turismo</t>
  </si>
  <si>
    <t>Coautori di altri Atenei</t>
  </si>
  <si>
    <t>Carattere internazionale</t>
  </si>
  <si>
    <t>Eleggibile ai fini VQR</t>
  </si>
  <si>
    <t>Sì</t>
  </si>
  <si>
    <t>No</t>
  </si>
  <si>
    <t>Linee guida di Ateneo</t>
  </si>
  <si>
    <t>Membro del Comitato Scientifico</t>
  </si>
  <si>
    <t>Relatore</t>
  </si>
  <si>
    <t>Relatore invitato</t>
  </si>
  <si>
    <t>Chair</t>
  </si>
  <si>
    <t>Discussant</t>
  </si>
  <si>
    <t>Membro del Comitato Organizzatore</t>
  </si>
  <si>
    <t>Tipologia di finanziamento</t>
  </si>
  <si>
    <t>Ruolo</t>
  </si>
  <si>
    <t>Anno inizio</t>
  </si>
  <si>
    <t>Durata</t>
  </si>
  <si>
    <t>Titolo del progetto</t>
  </si>
  <si>
    <t>Linee di ricerca di Ateneo</t>
  </si>
  <si>
    <t>Fondi pubblici europei</t>
  </si>
  <si>
    <t>Fondi pubblici nazionali</t>
  </si>
  <si>
    <t>Fondi pubblici regionali</t>
  </si>
  <si>
    <t>Fondi privati</t>
  </si>
  <si>
    <t>Capofila</t>
  </si>
  <si>
    <t>Partner</t>
  </si>
  <si>
    <t>Settore Scientifico Disciplinare</t>
  </si>
  <si>
    <t>Stato attulae</t>
  </si>
  <si>
    <t>Abilitato I fascia</t>
  </si>
  <si>
    <t>Abilitato II fascia</t>
  </si>
  <si>
    <t>In possesso requisiti I fascia</t>
  </si>
  <si>
    <t>In possesso requisiti II fascia</t>
  </si>
  <si>
    <t>Rivista</t>
  </si>
  <si>
    <t>Incarico</t>
  </si>
  <si>
    <t>Componente del Comitato Scientifico</t>
  </si>
  <si>
    <t>Componente del Comitato di redazione</t>
  </si>
  <si>
    <t>Direttore Scientifico</t>
  </si>
  <si>
    <t>Revisore</t>
  </si>
  <si>
    <t>Riportare le linee di ricerca future nelle quali si intende fare ricerca</t>
  </si>
  <si>
    <t>Tiplogia di collaborazione</t>
  </si>
  <si>
    <t>Collaborazioni</t>
  </si>
  <si>
    <t>Università italiane</t>
  </si>
  <si>
    <t>Università straniere</t>
  </si>
  <si>
    <t>Associazioni o altri Enti italiani</t>
  </si>
  <si>
    <t>Associazioni o altri Enti stranieri</t>
  </si>
  <si>
    <t>Settore scientifico disciplinare (SSD)</t>
  </si>
  <si>
    <t>Settore bibliometrico/non bibliometrico</t>
  </si>
  <si>
    <t>Presentati ma non finanziati</t>
  </si>
  <si>
    <t>Tipologia di progetto</t>
  </si>
  <si>
    <t>N.</t>
  </si>
  <si>
    <t>Professore Ordinario</t>
  </si>
  <si>
    <t>Professore Associato</t>
  </si>
  <si>
    <t>Ricercatore a tempo indeterminato</t>
  </si>
  <si>
    <t>Ricercatore a tempo determinato - tipo A</t>
  </si>
  <si>
    <t>Ricercatore a tempo determinato - tipo B</t>
  </si>
  <si>
    <t>Assegnista di ricerca</t>
  </si>
  <si>
    <t>Professore a contratto</t>
  </si>
  <si>
    <t>Q2</t>
  </si>
  <si>
    <t>Q1</t>
  </si>
  <si>
    <t>Q3</t>
  </si>
  <si>
    <t>Q4</t>
  </si>
  <si>
    <t>AREA DI RIFERIMENTO</t>
  </si>
  <si>
    <t>Casa Editrice</t>
  </si>
  <si>
    <t>SELEZIONARE RUOLO</t>
  </si>
  <si>
    <t>SELEZIONARE AREA</t>
  </si>
  <si>
    <t>SELEZIONARE SETTORE</t>
  </si>
  <si>
    <t>SELEZIONARE UN'OPZIONE</t>
  </si>
  <si>
    <t>SELEZIONARE IL TIPO DI PUBBLICAZIONE</t>
  </si>
  <si>
    <t>SELEZIONARE IL QUARTILE DELLA RIVISTA</t>
  </si>
  <si>
    <t>SELEZIONARE LA LINEA DI RICERCA</t>
  </si>
  <si>
    <t>Eleggibile</t>
  </si>
  <si>
    <t>Non eleggibile</t>
  </si>
  <si>
    <t xml:space="preserve">Tipologia </t>
  </si>
  <si>
    <t>Ruolo assunto</t>
  </si>
  <si>
    <t>SELEZIONARE UNA TIPOLOGIA</t>
  </si>
  <si>
    <t>Seminario</t>
  </si>
  <si>
    <t>Convegno Scientifico</t>
  </si>
  <si>
    <t xml:space="preserve">SELEZIONARE IL RUOLO </t>
  </si>
  <si>
    <t>SELEZIONARE LA TIPOLOGIA DI FINANZIAMENTO</t>
  </si>
  <si>
    <t>Finanziamento non previsto</t>
  </si>
  <si>
    <t>Cognome</t>
  </si>
  <si>
    <t>Nome</t>
  </si>
  <si>
    <t>DATI PERSONALI</t>
  </si>
  <si>
    <t>SEZIONE A - PUBBLICAZIONI</t>
  </si>
  <si>
    <t>SEZIONE B - INIZIATIVE CONVEGNISTICHE E SEMINARIALI</t>
  </si>
  <si>
    <t>SEZIONE C - PARTECIPAZIONE A PROGETTI DI RICERCA</t>
  </si>
  <si>
    <t>SEZIONE D - ABILITAZIONE SCIENTIFICA NAZIONALE PER AVANZAMENTI DI CARRIERA</t>
  </si>
  <si>
    <t>SEZIONE E - INCARICHI IN RIVISTE SCIENTIFICHE</t>
  </si>
  <si>
    <t>SEZIONE F - LINEE DI RICERCA FUTURE</t>
  </si>
  <si>
    <t>SEZIONE G - COLLABORAZIONI CON UNIVERSITÀ, ENTI E ASSOCIAZIONI</t>
  </si>
  <si>
    <t>Contributo su rivista scientifica ANVUR diversa da fascia -A-</t>
  </si>
  <si>
    <t>Selezione #1</t>
  </si>
  <si>
    <t>Selezione #2</t>
  </si>
  <si>
    <t>Selezione #3</t>
  </si>
  <si>
    <t>Selezione #4</t>
  </si>
  <si>
    <t>Selezione #5</t>
  </si>
  <si>
    <t>Selezione #6</t>
  </si>
  <si>
    <t>Selezione #7</t>
  </si>
  <si>
    <t>Selezione #8</t>
  </si>
  <si>
    <t>Selezione #9</t>
  </si>
  <si>
    <t>Selezione #10</t>
  </si>
  <si>
    <t>Selezione #11</t>
  </si>
  <si>
    <t>Selezione #12</t>
  </si>
  <si>
    <t>Altri atti di convegno</t>
  </si>
  <si>
    <t>SEZIONE A - Linea di Ricerca di Ateneo</t>
  </si>
  <si>
    <t>Altri fondi pubblici</t>
  </si>
  <si>
    <t>Fondi di Ateneo</t>
  </si>
  <si>
    <t>Componente del Comitato Direttivo</t>
  </si>
  <si>
    <t>RUOLO</t>
  </si>
  <si>
    <t>Professore  Ordinario</t>
  </si>
  <si>
    <t>Professore Straordinario a tempo determinato</t>
  </si>
  <si>
    <t>Settore Biblio/Non Biblio</t>
  </si>
  <si>
    <t>SEZIONE A - QUARTILE PUBBLICAZIONI</t>
  </si>
  <si>
    <t>Anno pubblicazione</t>
  </si>
  <si>
    <t>SELEZIONARE ANNO PUBBLICAZIONE</t>
  </si>
  <si>
    <t>Numero autori</t>
  </si>
  <si>
    <t>SELEZIONARE NUMERO AUTORI</t>
  </si>
  <si>
    <t>Posizione nella pubblicazione</t>
  </si>
  <si>
    <t>SELEZIONARE LA POSIZIONE NELLA PUBBLICAZIONE</t>
  </si>
  <si>
    <t>Primo autore</t>
  </si>
  <si>
    <t>Ultimo autore</t>
  </si>
  <si>
    <t>Corresponding author</t>
  </si>
  <si>
    <t>Contributo su altre riviste</t>
  </si>
  <si>
    <t xml:space="preserve">Contributo su rivista fascia 'A'- ANVUR </t>
  </si>
  <si>
    <t>PUBBLICAZIONI</t>
  </si>
  <si>
    <t xml:space="preserve">Quartile rivista </t>
  </si>
  <si>
    <t>Linea di Ricerca di Ateneo</t>
  </si>
  <si>
    <t>Selezione #13</t>
  </si>
  <si>
    <t>Selezione #14</t>
  </si>
  <si>
    <t>Selezione #15</t>
  </si>
  <si>
    <t>Selezione #16</t>
  </si>
  <si>
    <t>Selezione #17</t>
  </si>
  <si>
    <t>Selezione #18</t>
  </si>
  <si>
    <t>Selezione #19</t>
  </si>
  <si>
    <t>Selezione #20</t>
  </si>
  <si>
    <t>Selezione #21</t>
  </si>
  <si>
    <t>Selezione #22</t>
  </si>
  <si>
    <t>Selezione #23</t>
  </si>
  <si>
    <t>Selezione #24</t>
  </si>
  <si>
    <t>Selezione #25</t>
  </si>
  <si>
    <t>Selezione #26</t>
  </si>
  <si>
    <t>Selezione #27</t>
  </si>
  <si>
    <t>Selezione #28</t>
  </si>
  <si>
    <t>Selezione #29</t>
  </si>
  <si>
    <t>Selezione #30</t>
  </si>
  <si>
    <t>Selezione #31</t>
  </si>
  <si>
    <t>Selezione #32</t>
  </si>
  <si>
    <t>Selezione #33</t>
  </si>
  <si>
    <t>Selezione #34</t>
  </si>
  <si>
    <t>Selezione #35</t>
  </si>
  <si>
    <t>Selezione #36</t>
  </si>
  <si>
    <t>Selezione #37</t>
  </si>
  <si>
    <t>Selezione #38</t>
  </si>
  <si>
    <t>Selezione #39</t>
  </si>
  <si>
    <t>Selezione #40</t>
  </si>
  <si>
    <t>Selezione #41</t>
  </si>
  <si>
    <t>Selezione #42</t>
  </si>
  <si>
    <t>Selezione #43</t>
  </si>
  <si>
    <t>Selezione #44</t>
  </si>
  <si>
    <t>Selezione #45</t>
  </si>
  <si>
    <t>Selezione #46</t>
  </si>
  <si>
    <t>Selezione #47</t>
  </si>
  <si>
    <t>Selezione #48</t>
  </si>
  <si>
    <t>Selezione #49</t>
  </si>
  <si>
    <t>Selezione #50</t>
  </si>
  <si>
    <t>Selezione #51</t>
  </si>
  <si>
    <t>Selezione #52</t>
  </si>
  <si>
    <t>Selezione #53</t>
  </si>
  <si>
    <t>Selezione #54</t>
  </si>
  <si>
    <t>Selezione #55</t>
  </si>
  <si>
    <t>Selezione #56</t>
  </si>
  <si>
    <t>Selezione #57</t>
  </si>
  <si>
    <t>Selezione #58</t>
  </si>
  <si>
    <t>Selezione #59</t>
  </si>
  <si>
    <t>Selezione #60</t>
  </si>
  <si>
    <t>Selezione #61</t>
  </si>
  <si>
    <t>Selezione #62</t>
  </si>
  <si>
    <t>Selezione #63</t>
  </si>
  <si>
    <t>Selezione #64</t>
  </si>
  <si>
    <t>Selezione #65</t>
  </si>
  <si>
    <t>Selezione #66</t>
  </si>
  <si>
    <t>Selezione #67</t>
  </si>
  <si>
    <t>Selezione #68</t>
  </si>
  <si>
    <t>Selezione #69</t>
  </si>
  <si>
    <t>Selezione #70</t>
  </si>
  <si>
    <t>Selezione #71</t>
  </si>
  <si>
    <t>Selezione #72</t>
  </si>
  <si>
    <t>Selezione #73</t>
  </si>
  <si>
    <t>Selezione #74</t>
  </si>
  <si>
    <t>Selezione #75</t>
  </si>
  <si>
    <t>Selezione #76</t>
  </si>
  <si>
    <t>Selezione #77</t>
  </si>
  <si>
    <t>Selezione #78</t>
  </si>
  <si>
    <t>Selezione #79</t>
  </si>
  <si>
    <t>Selezione #80</t>
  </si>
  <si>
    <t>Selezione #81</t>
  </si>
  <si>
    <t>Selezione #82</t>
  </si>
  <si>
    <t>Selezione #83</t>
  </si>
  <si>
    <t>Selezione #84</t>
  </si>
  <si>
    <t>Selezione #85</t>
  </si>
  <si>
    <t>Selezione #86</t>
  </si>
  <si>
    <t>Selezione #87</t>
  </si>
  <si>
    <t>Selezione #88</t>
  </si>
  <si>
    <t>Selezione #89</t>
  </si>
  <si>
    <t>Selezione #90</t>
  </si>
  <si>
    <t>Selezione #91</t>
  </si>
  <si>
    <t>Selezione #92</t>
  </si>
  <si>
    <t>Selezione #93</t>
  </si>
  <si>
    <t>Selezione #94</t>
  </si>
  <si>
    <t>Selezione #95</t>
  </si>
  <si>
    <t>Selezione #96</t>
  </si>
  <si>
    <t>Selezione #97</t>
  </si>
  <si>
    <t>Selezione #98</t>
  </si>
  <si>
    <t>Selezione #99</t>
  </si>
  <si>
    <t>Selezione #100</t>
  </si>
  <si>
    <t>Anno di Pubblicazione</t>
  </si>
  <si>
    <t>Primo Autore</t>
  </si>
  <si>
    <t>Numero di Autori</t>
  </si>
  <si>
    <t>Somme</t>
  </si>
  <si>
    <t>Contributo su rivista fascia 'A'- ANVUR</t>
  </si>
  <si>
    <r>
      <t xml:space="preserve">SI INVITA CORTESEMENTE A COMPILARE CON ATTENZIONE IL PRESENTE MODELLO AVENDO CURA DI </t>
    </r>
    <r>
      <rPr>
        <b/>
        <sz val="18"/>
        <color theme="1"/>
        <rFont val="Times New Roman"/>
        <family val="1"/>
      </rPr>
      <t>NON LASCIARE VUOTO ALCUN CAMPO</t>
    </r>
    <r>
      <rPr>
        <sz val="18"/>
        <color theme="1"/>
        <rFont val="Times New Roman"/>
        <family val="1"/>
      </rPr>
      <t xml:space="preserve"> A MENO CHE NON SIA  ESPRESSAMENTE RIPORTATA LA DICITURA ''FACOLTATIVO''</t>
    </r>
  </si>
  <si>
    <t>DIGITA 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</si>
</sst>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23" x14ac:knownFonts="1">
    <font>
      <sz val="10"/>
      <color rgb="FF000000"/>
      <name val="Calibri"/>
      <scheme val="minor"/>
    </font>
    <font>
      <b/>
      <sz val="12"/>
      <color theme="1"/>
      <name val="Times New Roman"/>
      <family val="1"/>
    </font>
    <font>
      <sz val="10"/>
      <name val="Calibri"/>
      <family val="2"/>
    </font>
    <font>
      <sz val="10"/>
      <color theme="1"/>
      <name val="Times New Roman"/>
      <family val="1"/>
    </font>
    <font>
      <b/>
      <sz val="14"/>
      <color rgb="FFDD0806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3.5"/>
      <color rgb="FF000000"/>
      <name val="Calibri Light"/>
      <family val="2"/>
    </font>
    <font>
      <b/>
      <sz val="12"/>
      <color theme="1"/>
      <name val="Times New Roman"/>
      <family val="1"/>
    </font>
    <font>
      <b/>
      <sz val="14"/>
      <color rgb="FFDD0806"/>
      <name val="Times New Roman"/>
      <family val="1"/>
    </font>
    <font>
      <b/>
      <sz val="18"/>
      <color theme="1"/>
      <name val="Times New Roman"/>
      <family val="1"/>
    </font>
    <font>
      <b/>
      <sz val="10"/>
      <name val="Calibri"/>
      <family val="2"/>
    </font>
    <font>
      <sz val="12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3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rgb="FF000000"/>
      <name val="Calibri"/>
      <family val="2"/>
      <scheme val="minor"/>
    </font>
    <font>
      <sz val="18"/>
      <color theme="1"/>
      <name val="Times New Roman"/>
      <family val="1"/>
    </font>
    <font>
      <sz val="18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theme="0"/>
        <bgColor rgb="FFFCF30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3" fillId="0" borderId="2" xfId="0" applyFont="1" applyBorder="1" applyAlignment="1">
      <alignment horizontal="left"/>
    </xf>
    <xf numFmtId="0" fontId="5" fillId="0" borderId="2" xfId="0" applyFont="1" applyBorder="1" applyAlignment="1">
      <alignment vertical="center" wrapText="1"/>
    </xf>
    <xf numFmtId="0" fontId="3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164" fontId="3" fillId="4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/>
    <xf numFmtId="0" fontId="0" fillId="0" borderId="2" xfId="0" applyBorder="1"/>
    <xf numFmtId="0" fontId="9" fillId="0" borderId="3" xfId="0" applyFont="1" applyBorder="1" applyAlignment="1">
      <alignment horizontal="center" vertical="center"/>
    </xf>
    <xf numFmtId="0" fontId="14" fillId="4" borderId="3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center" wrapText="1"/>
    </xf>
    <xf numFmtId="164" fontId="14" fillId="3" borderId="3" xfId="0" applyNumberFormat="1" applyFont="1" applyFill="1" applyBorder="1" applyAlignment="1">
      <alignment horizontal="left" wrapText="1"/>
    </xf>
    <xf numFmtId="1" fontId="14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4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14" fillId="3" borderId="3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distributed" shrinkToFit="1"/>
    </xf>
    <xf numFmtId="0" fontId="3" fillId="0" borderId="2" xfId="0" applyFont="1" applyBorder="1" applyAlignment="1">
      <alignment horizontal="center" vertical="distributed" shrinkToFit="1"/>
    </xf>
    <xf numFmtId="0" fontId="6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8" fillId="0" borderId="2" xfId="0" applyFont="1" applyBorder="1"/>
    <xf numFmtId="0" fontId="9" fillId="10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 applyProtection="1">
      <alignment wrapText="1"/>
      <protection locked="0"/>
    </xf>
    <xf numFmtId="0" fontId="13" fillId="4" borderId="6" xfId="0" applyFont="1" applyFill="1" applyBorder="1" applyProtection="1">
      <protection locked="0"/>
    </xf>
    <xf numFmtId="0" fontId="13" fillId="4" borderId="4" xfId="0" applyFont="1" applyFill="1" applyBorder="1" applyProtection="1"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5" fillId="6" borderId="3" xfId="0" applyFont="1" applyFill="1" applyBorder="1" applyAlignment="1" applyProtection="1">
      <alignment horizontal="center" vertical="distributed" shrinkToFit="1"/>
      <protection locked="0"/>
    </xf>
    <xf numFmtId="0" fontId="0" fillId="0" borderId="0" xfId="0" applyProtection="1">
      <protection locked="0"/>
    </xf>
    <xf numFmtId="0" fontId="3" fillId="0" borderId="8" xfId="0" applyFont="1" applyBorder="1" applyAlignment="1" applyProtection="1">
      <alignment horizontal="center" vertical="distributed" shrinkToFit="1"/>
      <protection locked="0"/>
    </xf>
    <xf numFmtId="0" fontId="0" fillId="6" borderId="3" xfId="0" applyFill="1" applyBorder="1" applyAlignment="1" applyProtection="1">
      <alignment horizontal="center" vertical="distributed" shrinkToFit="1"/>
      <protection locked="0"/>
    </xf>
    <xf numFmtId="0" fontId="15" fillId="0" borderId="9" xfId="0" applyFont="1" applyBorder="1" applyAlignment="1" applyProtection="1">
      <alignment horizontal="center" vertical="distributed" shrinkToFit="1"/>
      <protection locked="0"/>
    </xf>
    <xf numFmtId="0" fontId="15" fillId="0" borderId="10" xfId="0" applyFont="1" applyBorder="1" applyAlignment="1" applyProtection="1">
      <alignment horizontal="center" vertical="distributed" shrinkToFi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6" fillId="5" borderId="2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" fillId="10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distributed" shrinkToFit="1"/>
      <protection locked="0"/>
    </xf>
    <xf numFmtId="0" fontId="6" fillId="0" borderId="9" xfId="0" applyFont="1" applyBorder="1" applyAlignment="1" applyProtection="1">
      <alignment horizontal="center" vertical="distributed" shrinkToFit="1"/>
      <protection locked="0"/>
    </xf>
    <xf numFmtId="0" fontId="6" fillId="0" borderId="10" xfId="0" applyFont="1" applyBorder="1" applyAlignment="1" applyProtection="1">
      <alignment horizontal="center" vertical="distributed" shrinkToFit="1"/>
      <protection locked="0"/>
    </xf>
    <xf numFmtId="0" fontId="6" fillId="5" borderId="8" xfId="0" applyFont="1" applyFill="1" applyBorder="1" applyAlignment="1" applyProtection="1">
      <alignment horizontal="center" vertical="distributed" shrinkToFit="1"/>
      <protection locked="0"/>
    </xf>
    <xf numFmtId="0" fontId="6" fillId="5" borderId="9" xfId="0" applyFont="1" applyFill="1" applyBorder="1" applyAlignment="1" applyProtection="1">
      <alignment horizontal="center" vertical="distributed" shrinkToFit="1"/>
      <protection locked="0"/>
    </xf>
    <xf numFmtId="0" fontId="6" fillId="5" borderId="10" xfId="0" applyFont="1" applyFill="1" applyBorder="1" applyAlignment="1" applyProtection="1">
      <alignment horizontal="center" vertical="distributed" shrinkToFit="1"/>
      <protection locked="0"/>
    </xf>
    <xf numFmtId="0" fontId="19" fillId="0" borderId="2" xfId="0" applyFont="1" applyBorder="1" applyAlignment="1">
      <alignment horizontal="center" vertical="distributed"/>
    </xf>
    <xf numFmtId="0" fontId="18" fillId="0" borderId="2" xfId="0" applyFont="1" applyBorder="1" applyAlignment="1">
      <alignment horizontal="center" vertical="center"/>
    </xf>
    <xf numFmtId="0" fontId="21" fillId="9" borderId="3" xfId="0" applyFont="1" applyFill="1" applyBorder="1" applyAlignment="1">
      <alignment horizontal="distributed" vertical="center"/>
    </xf>
    <xf numFmtId="0" fontId="22" fillId="9" borderId="3" xfId="0" applyFont="1" applyFill="1" applyBorder="1" applyAlignment="1">
      <alignment horizontal="distributed" vertical="center"/>
    </xf>
    <xf numFmtId="0" fontId="14" fillId="3" borderId="5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3" fillId="0" borderId="8" xfId="0" applyFont="1" applyBorder="1" applyAlignment="1">
      <alignment horizontal="center" vertical="distributed" shrinkToFit="1"/>
    </xf>
    <xf numFmtId="0" fontId="3" fillId="0" borderId="9" xfId="0" applyFont="1" applyBorder="1" applyAlignment="1">
      <alignment horizontal="center" vertical="distributed" shrinkToFit="1"/>
    </xf>
    <xf numFmtId="0" fontId="3" fillId="0" borderId="10" xfId="0" applyFont="1" applyBorder="1" applyAlignment="1">
      <alignment horizontal="center" vertical="distributed" shrinkToFit="1"/>
    </xf>
    <xf numFmtId="0" fontId="5" fillId="0" borderId="2" xfId="0" applyFont="1" applyBorder="1" applyAlignment="1">
      <alignment horizontal="center" vertical="distributed" shrinkToFit="1"/>
    </xf>
    <xf numFmtId="0" fontId="3" fillId="0" borderId="2" xfId="0" applyFont="1" applyBorder="1" applyAlignment="1">
      <alignment horizontal="center" vertical="distributed" shrinkToFit="1"/>
    </xf>
    <xf numFmtId="0" fontId="3" fillId="5" borderId="11" xfId="0" applyFont="1" applyFill="1" applyBorder="1" applyAlignment="1">
      <alignment horizontal="center" vertical="distributed" shrinkToFit="1"/>
    </xf>
    <xf numFmtId="0" fontId="3" fillId="5" borderId="12" xfId="0" applyFont="1" applyFill="1" applyBorder="1" applyAlignment="1">
      <alignment horizontal="center" vertical="distributed" shrinkToFit="1"/>
    </xf>
    <xf numFmtId="0" fontId="3" fillId="5" borderId="13" xfId="0" applyFont="1" applyFill="1" applyBorder="1" applyAlignment="1">
      <alignment horizontal="center" vertical="distributed" shrinkToFit="1"/>
    </xf>
    <xf numFmtId="0" fontId="3" fillId="0" borderId="8" xfId="0" applyFont="1" applyBorder="1" applyAlignment="1" applyProtection="1">
      <alignment horizontal="center" vertical="distributed" shrinkToFit="1"/>
      <protection locked="0"/>
    </xf>
    <xf numFmtId="0" fontId="3" fillId="0" borderId="9" xfId="0" applyFont="1" applyBorder="1" applyAlignment="1" applyProtection="1">
      <alignment horizontal="center" vertical="distributed" shrinkToFit="1"/>
      <protection locked="0"/>
    </xf>
    <xf numFmtId="0" fontId="3" fillId="0" borderId="10" xfId="0" applyFont="1" applyBorder="1" applyAlignment="1" applyProtection="1">
      <alignment horizontal="center" vertical="distributed" shrinkToFi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6" fillId="5" borderId="8" xfId="0" applyFont="1" applyFill="1" applyBorder="1" applyAlignment="1" applyProtection="1">
      <alignment horizontal="center" vertical="distributed" shrinkToFit="1"/>
      <protection locked="0"/>
    </xf>
    <xf numFmtId="0" fontId="16" fillId="5" borderId="9" xfId="0" applyFont="1" applyFill="1" applyBorder="1" applyAlignment="1" applyProtection="1">
      <alignment horizontal="center" vertical="distributed" shrinkToFit="1"/>
      <protection locked="0"/>
    </xf>
    <xf numFmtId="0" fontId="16" fillId="5" borderId="10" xfId="0" applyFont="1" applyFill="1" applyBorder="1" applyAlignment="1" applyProtection="1">
      <alignment horizontal="center" vertical="distributed" shrinkToFit="1"/>
      <protection locked="0"/>
    </xf>
    <xf numFmtId="0" fontId="3" fillId="6" borderId="5" xfId="0" applyFont="1" applyFill="1" applyBorder="1" applyAlignment="1" applyProtection="1">
      <alignment horizontal="center" vertical="distributed" shrinkToFit="1"/>
      <protection locked="0"/>
    </xf>
    <xf numFmtId="0" fontId="3" fillId="6" borderId="6" xfId="0" applyFont="1" applyFill="1" applyBorder="1" applyAlignment="1" applyProtection="1">
      <alignment horizontal="center" vertical="distributed" shrinkToFit="1"/>
      <protection locked="0"/>
    </xf>
    <xf numFmtId="0" fontId="3" fillId="6" borderId="4" xfId="0" applyFont="1" applyFill="1" applyBorder="1" applyAlignment="1" applyProtection="1">
      <alignment horizontal="center" vertical="distributed" shrinkToFit="1"/>
      <protection locked="0"/>
    </xf>
    <xf numFmtId="0" fontId="14" fillId="0" borderId="5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0" fillId="5" borderId="14" xfId="0" applyFill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left" wrapText="1"/>
    </xf>
    <xf numFmtId="0" fontId="14" fillId="3" borderId="6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5" borderId="3" xfId="0" applyFont="1" applyFill="1" applyBorder="1" applyAlignment="1">
      <alignment horizontal="left"/>
    </xf>
    <xf numFmtId="0" fontId="2" fillId="5" borderId="3" xfId="0" applyFont="1" applyFill="1" applyBorder="1"/>
    <xf numFmtId="0" fontId="1" fillId="7" borderId="3" xfId="0" applyFont="1" applyFill="1" applyBorder="1" applyAlignment="1">
      <alignment horizontal="left"/>
    </xf>
    <xf numFmtId="0" fontId="12" fillId="7" borderId="3" xfId="0" applyFont="1" applyFill="1" applyBorder="1"/>
    <xf numFmtId="0" fontId="14" fillId="3" borderId="3" xfId="0" applyFont="1" applyFill="1" applyBorder="1" applyAlignment="1" applyProtection="1">
      <alignment horizontal="center"/>
      <protection locked="0"/>
    </xf>
    <xf numFmtId="0" fontId="13" fillId="4" borderId="3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>
      <alignment horizontal="left"/>
    </xf>
    <xf numFmtId="0" fontId="2" fillId="6" borderId="3" xfId="0" applyFont="1" applyFill="1" applyBorder="1"/>
    <xf numFmtId="0" fontId="9" fillId="8" borderId="3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9" fillId="0" borderId="3" xfId="0" applyFont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0" fillId="0" borderId="14" xfId="0" applyBorder="1"/>
    <xf numFmtId="0" fontId="9" fillId="0" borderId="3" xfId="0" applyFont="1" applyBorder="1" applyAlignment="1">
      <alignment vertical="center"/>
    </xf>
    <xf numFmtId="0" fontId="13" fillId="0" borderId="3" xfId="0" applyFont="1" applyBorder="1"/>
    <xf numFmtId="0" fontId="1" fillId="0" borderId="3" xfId="0" applyFont="1" applyBorder="1" applyAlignment="1">
      <alignment horizontal="left"/>
    </xf>
    <xf numFmtId="0" fontId="2" fillId="0" borderId="3" xfId="0" applyFont="1" applyBorder="1"/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33"/>
      <color rgb="FFFF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AEBAE-4711-4434-B567-0EBB88392943}">
  <sheetPr>
    <tabColor rgb="FF66FF33"/>
  </sheetPr>
  <dimension ref="B2:BN991"/>
  <sheetViews>
    <sheetView showGridLines="0" tabSelected="1" zoomScale="45" zoomScaleNormal="45" workbookViewId="0">
      <selection activeCell="Q14" sqref="Q14"/>
    </sheetView>
  </sheetViews>
  <sheetFormatPr defaultColWidth="14.44140625" defaultRowHeight="15" customHeight="1" x14ac:dyDescent="0.3"/>
  <cols>
    <col min="1" max="1" width="3.6640625" customWidth="1"/>
    <col min="2" max="2" width="7.21875" customWidth="1"/>
    <col min="3" max="3" width="60.5546875" customWidth="1"/>
    <col min="4" max="4" width="59.5546875" hidden="1" customWidth="1"/>
    <col min="5" max="5" width="28.5546875" hidden="1" customWidth="1"/>
    <col min="6" max="6" width="40.109375" customWidth="1"/>
    <col min="7" max="7" width="44.33203125" customWidth="1"/>
    <col min="8" max="8" width="49.109375" hidden="1" customWidth="1"/>
    <col min="9" max="9" width="34.6640625" customWidth="1"/>
    <col min="10" max="10" width="42.109375" customWidth="1"/>
    <col min="11" max="11" width="40.5546875" customWidth="1"/>
    <col min="12" max="12" width="41.33203125" customWidth="1"/>
    <col min="13" max="13" width="46.6640625" customWidth="1"/>
    <col min="14" max="14" width="33" customWidth="1"/>
    <col min="15" max="15" width="36.109375" customWidth="1"/>
    <col min="16" max="17" width="31.33203125" customWidth="1"/>
    <col min="18" max="18" width="13.44140625" customWidth="1"/>
    <col min="19" max="19" width="16.33203125" customWidth="1"/>
    <col min="20" max="20" width="13.33203125" customWidth="1"/>
    <col min="21" max="22" width="10.6640625" customWidth="1"/>
    <col min="36" max="36" width="20.21875" customWidth="1"/>
  </cols>
  <sheetData>
    <row r="2" spans="2:22" ht="15" customHeight="1" x14ac:dyDescent="0.3">
      <c r="B2" s="135" t="s">
        <v>485</v>
      </c>
      <c r="C2" s="136"/>
    </row>
    <row r="3" spans="2:22" ht="20.55" customHeight="1" x14ac:dyDescent="0.3">
      <c r="B3" s="137" t="s">
        <v>483</v>
      </c>
      <c r="C3" s="138"/>
      <c r="D3" s="139" t="s">
        <v>624</v>
      </c>
      <c r="E3" s="140"/>
      <c r="F3" s="140"/>
      <c r="G3" s="1"/>
      <c r="H3" s="1"/>
      <c r="I3" s="74" t="s">
        <v>623</v>
      </c>
      <c r="J3" s="75"/>
      <c r="K3" s="75"/>
      <c r="L3" s="75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ht="20.55" customHeight="1" x14ac:dyDescent="0.3">
      <c r="B4" s="141" t="s">
        <v>484</v>
      </c>
      <c r="C4" s="142"/>
      <c r="D4" s="139" t="s">
        <v>624</v>
      </c>
      <c r="E4" s="140"/>
      <c r="F4" s="140"/>
      <c r="G4" s="1"/>
      <c r="H4" s="1"/>
      <c r="I4" s="75"/>
      <c r="J4" s="75"/>
      <c r="K4" s="75"/>
      <c r="L4" s="75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ht="20.55" customHeight="1" x14ac:dyDescent="0.3">
      <c r="B5" s="143" t="s">
        <v>418</v>
      </c>
      <c r="C5" s="144"/>
      <c r="D5" s="145" t="s">
        <v>466</v>
      </c>
      <c r="E5" s="145"/>
      <c r="F5" s="145"/>
      <c r="G5" s="1"/>
      <c r="H5" s="1"/>
      <c r="I5" s="75"/>
      <c r="J5" s="75"/>
      <c r="K5" s="75"/>
      <c r="L5" s="75"/>
      <c r="M5" s="1"/>
      <c r="N5" s="1"/>
      <c r="O5" s="1"/>
      <c r="P5" s="1"/>
      <c r="Q5" s="1"/>
      <c r="R5" s="1"/>
      <c r="S5" s="1"/>
      <c r="T5" s="1"/>
      <c r="U5" s="1"/>
      <c r="V5" s="1"/>
    </row>
    <row r="6" spans="2:22" ht="12.75" customHeight="1" x14ac:dyDescent="0.3">
      <c r="B6" s="1"/>
      <c r="C6" s="1"/>
      <c r="D6" s="1"/>
      <c r="E6" s="1"/>
      <c r="F6" s="1"/>
      <c r="G6" s="1"/>
      <c r="H6" s="1"/>
      <c r="I6" s="75"/>
      <c r="J6" s="75"/>
      <c r="K6" s="75"/>
      <c r="L6" s="75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ht="17.25" customHeight="1" x14ac:dyDescent="0.3">
      <c r="B7" s="151" t="s">
        <v>464</v>
      </c>
      <c r="C7" s="152"/>
      <c r="D7" s="8"/>
      <c r="E7" s="8"/>
      <c r="F7" s="8"/>
      <c r="G7" s="1"/>
      <c r="H7" s="1"/>
      <c r="I7" s="75"/>
      <c r="J7" s="75"/>
      <c r="K7" s="75"/>
      <c r="L7" s="75"/>
      <c r="M7" s="1"/>
      <c r="N7" s="1"/>
      <c r="O7" s="1"/>
      <c r="P7" s="1"/>
      <c r="Q7" s="1"/>
      <c r="R7" s="1"/>
      <c r="S7" s="1"/>
    </row>
    <row r="8" spans="2:22" ht="15.6" x14ac:dyDescent="0.3">
      <c r="B8" s="151" t="s">
        <v>378</v>
      </c>
      <c r="C8" s="152"/>
      <c r="D8" s="153" t="s">
        <v>467</v>
      </c>
      <c r="E8" s="154"/>
      <c r="F8" s="155"/>
      <c r="G8" s="1"/>
      <c r="H8" s="1"/>
      <c r="I8" s="75"/>
      <c r="J8" s="75"/>
      <c r="K8" s="75"/>
      <c r="L8" s="75"/>
      <c r="M8" s="1"/>
      <c r="N8" s="1"/>
      <c r="O8" s="1"/>
      <c r="P8" s="1"/>
      <c r="Q8" s="1"/>
      <c r="R8" s="1"/>
      <c r="S8" s="1"/>
    </row>
    <row r="9" spans="2:22" ht="15.6" x14ac:dyDescent="0.3">
      <c r="B9" s="151" t="s">
        <v>448</v>
      </c>
      <c r="C9" s="152"/>
      <c r="D9" s="153" t="s">
        <v>468</v>
      </c>
      <c r="E9" s="154"/>
      <c r="F9" s="155"/>
      <c r="G9" s="1"/>
      <c r="H9" s="1"/>
      <c r="I9" s="75"/>
      <c r="J9" s="75"/>
      <c r="K9" s="75"/>
      <c r="L9" s="75"/>
      <c r="M9" s="1"/>
      <c r="N9" s="1"/>
      <c r="O9" s="1"/>
      <c r="P9" s="1"/>
      <c r="Q9" s="1"/>
      <c r="R9" s="1"/>
      <c r="S9" s="1"/>
    </row>
    <row r="10" spans="2:22" ht="15" hidden="1" customHeight="1" x14ac:dyDescent="0.3">
      <c r="B10" s="156" t="s">
        <v>449</v>
      </c>
      <c r="C10" s="157"/>
      <c r="D10" s="158" t="s">
        <v>469</v>
      </c>
      <c r="E10" s="159"/>
      <c r="F10" s="160"/>
      <c r="G10" s="1"/>
      <c r="H10" s="1"/>
      <c r="I10" s="75"/>
      <c r="J10" s="75"/>
      <c r="K10" s="75"/>
      <c r="L10" s="75"/>
      <c r="M10" s="1"/>
      <c r="N10" s="1"/>
      <c r="O10" s="1"/>
      <c r="P10" s="1"/>
      <c r="Q10" s="1"/>
      <c r="R10" s="1"/>
      <c r="S10" s="1"/>
    </row>
    <row r="11" spans="2:22" ht="12.75" customHeight="1" x14ac:dyDescent="0.3">
      <c r="B11" s="1"/>
      <c r="C11" s="1"/>
      <c r="D11" s="1"/>
      <c r="E11" s="1"/>
      <c r="F11" s="1"/>
      <c r="G11" s="1"/>
      <c r="H11" s="1"/>
      <c r="I11" s="75"/>
      <c r="J11" s="75"/>
      <c r="K11" s="75"/>
      <c r="L11" s="75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2:22" ht="17.399999999999999" x14ac:dyDescent="0.3">
      <c r="B12" s="146" t="s">
        <v>527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8"/>
      <c r="R12" s="15"/>
      <c r="S12" s="15"/>
      <c r="T12" s="15"/>
      <c r="U12" s="15"/>
      <c r="V12" s="1"/>
    </row>
    <row r="13" spans="2:22" ht="15.6" customHeight="1" x14ac:dyDescent="0.3">
      <c r="B13" s="17" t="s">
        <v>452</v>
      </c>
      <c r="C13" s="149" t="s">
        <v>0</v>
      </c>
      <c r="D13" s="150"/>
      <c r="E13" s="150"/>
      <c r="F13" s="44" t="s">
        <v>397</v>
      </c>
      <c r="G13" s="64" t="s">
        <v>398</v>
      </c>
      <c r="H13" s="36" t="s">
        <v>528</v>
      </c>
      <c r="I13" s="44" t="s">
        <v>465</v>
      </c>
      <c r="J13" s="64" t="s">
        <v>399</v>
      </c>
      <c r="K13" s="63" t="s">
        <v>516</v>
      </c>
      <c r="L13" s="65" t="s">
        <v>518</v>
      </c>
      <c r="M13" s="63" t="s">
        <v>520</v>
      </c>
      <c r="N13" s="65" t="s">
        <v>524</v>
      </c>
      <c r="O13" s="44" t="s">
        <v>405</v>
      </c>
      <c r="P13" s="64" t="s">
        <v>407</v>
      </c>
      <c r="Q13" s="63" t="s">
        <v>529</v>
      </c>
      <c r="R13" s="16"/>
      <c r="S13" s="16"/>
      <c r="T13" s="16"/>
      <c r="U13" s="16"/>
      <c r="V13" s="16"/>
    </row>
    <row r="14" spans="2:22" ht="15.6" customHeight="1" x14ac:dyDescent="0.3">
      <c r="B14" s="30">
        <v>1</v>
      </c>
      <c r="C14" s="45" t="s">
        <v>470</v>
      </c>
      <c r="D14" s="46"/>
      <c r="E14" s="47"/>
      <c r="F14" s="48"/>
      <c r="G14" s="48"/>
      <c r="H14" s="48" t="s">
        <v>471</v>
      </c>
      <c r="I14" s="48"/>
      <c r="J14" s="48"/>
      <c r="K14" s="49" t="s">
        <v>517</v>
      </c>
      <c r="L14" s="49" t="s">
        <v>519</v>
      </c>
      <c r="M14" s="49" t="s">
        <v>521</v>
      </c>
      <c r="N14" s="49" t="s">
        <v>469</v>
      </c>
      <c r="O14" s="49" t="s">
        <v>469</v>
      </c>
      <c r="P14" s="49" t="s">
        <v>469</v>
      </c>
      <c r="Q14" s="49" t="s">
        <v>472</v>
      </c>
    </row>
    <row r="15" spans="2:22" ht="15.6" customHeight="1" x14ac:dyDescent="0.3">
      <c r="B15" s="30">
        <v>2</v>
      </c>
      <c r="C15" s="45" t="s">
        <v>470</v>
      </c>
      <c r="D15" s="46"/>
      <c r="E15" s="47"/>
      <c r="F15" s="48"/>
      <c r="G15" s="48"/>
      <c r="H15" s="48" t="s">
        <v>471</v>
      </c>
      <c r="I15" s="48"/>
      <c r="J15" s="48"/>
      <c r="K15" s="49" t="s">
        <v>517</v>
      </c>
      <c r="L15" s="49" t="s">
        <v>519</v>
      </c>
      <c r="M15" s="49" t="s">
        <v>521</v>
      </c>
      <c r="N15" s="49" t="s">
        <v>469</v>
      </c>
      <c r="O15" s="49" t="s">
        <v>469</v>
      </c>
      <c r="P15" s="49" t="s">
        <v>469</v>
      </c>
      <c r="Q15" s="49" t="s">
        <v>472</v>
      </c>
    </row>
    <row r="16" spans="2:22" ht="15.6" customHeight="1" x14ac:dyDescent="0.3">
      <c r="B16" s="30">
        <v>3</v>
      </c>
      <c r="C16" s="45" t="s">
        <v>470</v>
      </c>
      <c r="D16" s="46"/>
      <c r="E16" s="47"/>
      <c r="F16" s="48"/>
      <c r="G16" s="48"/>
      <c r="H16" s="48" t="s">
        <v>471</v>
      </c>
      <c r="I16" s="48"/>
      <c r="J16" s="48"/>
      <c r="K16" s="49" t="s">
        <v>517</v>
      </c>
      <c r="L16" s="49" t="s">
        <v>519</v>
      </c>
      <c r="M16" s="49" t="s">
        <v>521</v>
      </c>
      <c r="N16" s="49" t="s">
        <v>469</v>
      </c>
      <c r="O16" s="49" t="s">
        <v>469</v>
      </c>
      <c r="P16" s="49" t="s">
        <v>469</v>
      </c>
      <c r="Q16" s="49" t="s">
        <v>472</v>
      </c>
    </row>
    <row r="17" spans="2:17" ht="15.6" customHeight="1" x14ac:dyDescent="0.3">
      <c r="B17" s="30">
        <v>4</v>
      </c>
      <c r="C17" s="45" t="s">
        <v>470</v>
      </c>
      <c r="D17" s="46"/>
      <c r="E17" s="47"/>
      <c r="F17" s="48"/>
      <c r="G17" s="48"/>
      <c r="H17" s="48" t="s">
        <v>471</v>
      </c>
      <c r="I17" s="48"/>
      <c r="J17" s="48"/>
      <c r="K17" s="49" t="s">
        <v>517</v>
      </c>
      <c r="L17" s="49" t="s">
        <v>519</v>
      </c>
      <c r="M17" s="49" t="s">
        <v>521</v>
      </c>
      <c r="N17" s="49" t="s">
        <v>469</v>
      </c>
      <c r="O17" s="49" t="s">
        <v>469</v>
      </c>
      <c r="P17" s="49" t="s">
        <v>469</v>
      </c>
      <c r="Q17" s="49" t="s">
        <v>472</v>
      </c>
    </row>
    <row r="18" spans="2:17" ht="15.6" customHeight="1" x14ac:dyDescent="0.3">
      <c r="B18" s="30">
        <v>5</v>
      </c>
      <c r="C18" s="45" t="s">
        <v>470</v>
      </c>
      <c r="D18" s="46"/>
      <c r="E18" s="47"/>
      <c r="F18" s="48"/>
      <c r="G18" s="48"/>
      <c r="H18" s="48" t="s">
        <v>471</v>
      </c>
      <c r="I18" s="48"/>
      <c r="J18" s="48"/>
      <c r="K18" s="49" t="s">
        <v>517</v>
      </c>
      <c r="L18" s="49" t="s">
        <v>519</v>
      </c>
      <c r="M18" s="49" t="s">
        <v>521</v>
      </c>
      <c r="N18" s="49" t="s">
        <v>469</v>
      </c>
      <c r="O18" s="49" t="s">
        <v>469</v>
      </c>
      <c r="P18" s="49" t="s">
        <v>469</v>
      </c>
      <c r="Q18" s="49" t="s">
        <v>472</v>
      </c>
    </row>
    <row r="19" spans="2:17" ht="15.6" customHeight="1" x14ac:dyDescent="0.3">
      <c r="B19" s="30">
        <v>6</v>
      </c>
      <c r="C19" s="45" t="s">
        <v>470</v>
      </c>
      <c r="D19" s="46"/>
      <c r="E19" s="47"/>
      <c r="F19" s="48"/>
      <c r="G19" s="48"/>
      <c r="H19" s="48" t="s">
        <v>471</v>
      </c>
      <c r="I19" s="48"/>
      <c r="J19" s="48"/>
      <c r="K19" s="49" t="s">
        <v>517</v>
      </c>
      <c r="L19" s="49" t="s">
        <v>519</v>
      </c>
      <c r="M19" s="49" t="s">
        <v>521</v>
      </c>
      <c r="N19" s="49" t="s">
        <v>469</v>
      </c>
      <c r="O19" s="49" t="s">
        <v>469</v>
      </c>
      <c r="P19" s="49" t="s">
        <v>469</v>
      </c>
      <c r="Q19" s="49" t="s">
        <v>472</v>
      </c>
    </row>
    <row r="20" spans="2:17" ht="15.6" customHeight="1" x14ac:dyDescent="0.3">
      <c r="B20" s="30">
        <v>7</v>
      </c>
      <c r="C20" s="45" t="s">
        <v>470</v>
      </c>
      <c r="D20" s="46"/>
      <c r="E20" s="47"/>
      <c r="F20" s="48"/>
      <c r="G20" s="48"/>
      <c r="H20" s="48" t="s">
        <v>471</v>
      </c>
      <c r="I20" s="48"/>
      <c r="J20" s="48"/>
      <c r="K20" s="49" t="s">
        <v>517</v>
      </c>
      <c r="L20" s="49" t="s">
        <v>519</v>
      </c>
      <c r="M20" s="49" t="s">
        <v>521</v>
      </c>
      <c r="N20" s="49" t="s">
        <v>469</v>
      </c>
      <c r="O20" s="49" t="s">
        <v>469</v>
      </c>
      <c r="P20" s="49" t="s">
        <v>469</v>
      </c>
      <c r="Q20" s="49" t="s">
        <v>472</v>
      </c>
    </row>
    <row r="21" spans="2:17" ht="15.6" customHeight="1" x14ac:dyDescent="0.3">
      <c r="B21" s="30">
        <v>8</v>
      </c>
      <c r="C21" s="45" t="s">
        <v>470</v>
      </c>
      <c r="D21" s="46"/>
      <c r="E21" s="47"/>
      <c r="F21" s="48"/>
      <c r="G21" s="48"/>
      <c r="H21" s="48" t="s">
        <v>471</v>
      </c>
      <c r="I21" s="48"/>
      <c r="J21" s="48"/>
      <c r="K21" s="49" t="s">
        <v>517</v>
      </c>
      <c r="L21" s="49" t="s">
        <v>519</v>
      </c>
      <c r="M21" s="49" t="s">
        <v>521</v>
      </c>
      <c r="N21" s="49" t="s">
        <v>469</v>
      </c>
      <c r="O21" s="49" t="s">
        <v>469</v>
      </c>
      <c r="P21" s="49" t="s">
        <v>469</v>
      </c>
      <c r="Q21" s="49" t="s">
        <v>472</v>
      </c>
    </row>
    <row r="22" spans="2:17" ht="15.6" customHeight="1" x14ac:dyDescent="0.3">
      <c r="B22" s="30">
        <v>9</v>
      </c>
      <c r="C22" s="45" t="s">
        <v>470</v>
      </c>
      <c r="D22" s="46"/>
      <c r="E22" s="47"/>
      <c r="F22" s="48"/>
      <c r="G22" s="48"/>
      <c r="H22" s="48" t="s">
        <v>471</v>
      </c>
      <c r="I22" s="48"/>
      <c r="J22" s="48"/>
      <c r="K22" s="49" t="s">
        <v>517</v>
      </c>
      <c r="L22" s="49" t="s">
        <v>519</v>
      </c>
      <c r="M22" s="49" t="s">
        <v>521</v>
      </c>
      <c r="N22" s="49" t="s">
        <v>469</v>
      </c>
      <c r="O22" s="49" t="s">
        <v>469</v>
      </c>
      <c r="P22" s="49" t="s">
        <v>469</v>
      </c>
      <c r="Q22" s="49" t="s">
        <v>472</v>
      </c>
    </row>
    <row r="23" spans="2:17" ht="15.6" customHeight="1" x14ac:dyDescent="0.3">
      <c r="B23" s="30">
        <v>10</v>
      </c>
      <c r="C23" s="45" t="s">
        <v>470</v>
      </c>
      <c r="D23" s="46"/>
      <c r="E23" s="47"/>
      <c r="F23" s="48"/>
      <c r="G23" s="48"/>
      <c r="H23" s="48" t="s">
        <v>471</v>
      </c>
      <c r="I23" s="48"/>
      <c r="J23" s="48"/>
      <c r="K23" s="49" t="s">
        <v>517</v>
      </c>
      <c r="L23" s="49" t="s">
        <v>519</v>
      </c>
      <c r="M23" s="49" t="s">
        <v>521</v>
      </c>
      <c r="N23" s="49" t="s">
        <v>469</v>
      </c>
      <c r="O23" s="49" t="s">
        <v>469</v>
      </c>
      <c r="P23" s="49" t="s">
        <v>469</v>
      </c>
      <c r="Q23" s="49" t="s">
        <v>472</v>
      </c>
    </row>
    <row r="24" spans="2:17" ht="15.6" customHeight="1" x14ac:dyDescent="0.3">
      <c r="B24" s="30">
        <v>11</v>
      </c>
      <c r="C24" s="45" t="s">
        <v>470</v>
      </c>
      <c r="D24" s="46"/>
      <c r="E24" s="47"/>
      <c r="F24" s="48"/>
      <c r="G24" s="48"/>
      <c r="H24" s="48" t="s">
        <v>471</v>
      </c>
      <c r="I24" s="48"/>
      <c r="J24" s="48"/>
      <c r="K24" s="49" t="s">
        <v>517</v>
      </c>
      <c r="L24" s="49" t="s">
        <v>519</v>
      </c>
      <c r="M24" s="49" t="s">
        <v>521</v>
      </c>
      <c r="N24" s="49" t="s">
        <v>469</v>
      </c>
      <c r="O24" s="49" t="s">
        <v>469</v>
      </c>
      <c r="P24" s="49" t="s">
        <v>469</v>
      </c>
      <c r="Q24" s="49" t="s">
        <v>472</v>
      </c>
    </row>
    <row r="25" spans="2:17" ht="15.6" customHeight="1" x14ac:dyDescent="0.3">
      <c r="B25" s="30">
        <v>12</v>
      </c>
      <c r="C25" s="45" t="s">
        <v>470</v>
      </c>
      <c r="D25" s="46"/>
      <c r="E25" s="47"/>
      <c r="F25" s="48"/>
      <c r="G25" s="48"/>
      <c r="H25" s="48" t="s">
        <v>471</v>
      </c>
      <c r="I25" s="48"/>
      <c r="J25" s="48"/>
      <c r="K25" s="49" t="s">
        <v>517</v>
      </c>
      <c r="L25" s="49" t="s">
        <v>519</v>
      </c>
      <c r="M25" s="49" t="s">
        <v>521</v>
      </c>
      <c r="N25" s="49" t="s">
        <v>469</v>
      </c>
      <c r="O25" s="49" t="s">
        <v>469</v>
      </c>
      <c r="P25" s="49" t="s">
        <v>469</v>
      </c>
      <c r="Q25" s="49" t="s">
        <v>472</v>
      </c>
    </row>
    <row r="26" spans="2:17" ht="15.6" customHeight="1" x14ac:dyDescent="0.3">
      <c r="B26" s="30">
        <v>13</v>
      </c>
      <c r="C26" s="45" t="s">
        <v>470</v>
      </c>
      <c r="D26" s="46"/>
      <c r="E26" s="47"/>
      <c r="F26" s="48"/>
      <c r="G26" s="48"/>
      <c r="H26" s="48" t="s">
        <v>471</v>
      </c>
      <c r="I26" s="48"/>
      <c r="J26" s="48"/>
      <c r="K26" s="49" t="s">
        <v>517</v>
      </c>
      <c r="L26" s="49" t="s">
        <v>519</v>
      </c>
      <c r="M26" s="49" t="s">
        <v>521</v>
      </c>
      <c r="N26" s="49" t="s">
        <v>469</v>
      </c>
      <c r="O26" s="49" t="s">
        <v>469</v>
      </c>
      <c r="P26" s="49" t="s">
        <v>469</v>
      </c>
      <c r="Q26" s="49" t="s">
        <v>472</v>
      </c>
    </row>
    <row r="27" spans="2:17" ht="15.6" customHeight="1" x14ac:dyDescent="0.3">
      <c r="B27" s="30">
        <v>14</v>
      </c>
      <c r="C27" s="45" t="s">
        <v>470</v>
      </c>
      <c r="D27" s="46"/>
      <c r="E27" s="47"/>
      <c r="F27" s="48"/>
      <c r="G27" s="48"/>
      <c r="H27" s="48" t="s">
        <v>471</v>
      </c>
      <c r="I27" s="48"/>
      <c r="J27" s="48"/>
      <c r="K27" s="49" t="s">
        <v>517</v>
      </c>
      <c r="L27" s="49" t="s">
        <v>519</v>
      </c>
      <c r="M27" s="49" t="s">
        <v>521</v>
      </c>
      <c r="N27" s="49" t="s">
        <v>469</v>
      </c>
      <c r="O27" s="49" t="s">
        <v>469</v>
      </c>
      <c r="P27" s="49" t="s">
        <v>469</v>
      </c>
      <c r="Q27" s="49" t="s">
        <v>472</v>
      </c>
    </row>
    <row r="28" spans="2:17" ht="15.6" customHeight="1" x14ac:dyDescent="0.3">
      <c r="B28" s="30">
        <v>15</v>
      </c>
      <c r="C28" s="45" t="s">
        <v>470</v>
      </c>
      <c r="D28" s="46"/>
      <c r="E28" s="47"/>
      <c r="F28" s="48"/>
      <c r="G28" s="48"/>
      <c r="H28" s="48" t="s">
        <v>471</v>
      </c>
      <c r="I28" s="48"/>
      <c r="J28" s="48"/>
      <c r="K28" s="49" t="s">
        <v>517</v>
      </c>
      <c r="L28" s="49" t="s">
        <v>519</v>
      </c>
      <c r="M28" s="49" t="s">
        <v>521</v>
      </c>
      <c r="N28" s="49" t="s">
        <v>469</v>
      </c>
      <c r="O28" s="49" t="s">
        <v>469</v>
      </c>
      <c r="P28" s="49" t="s">
        <v>469</v>
      </c>
      <c r="Q28" s="49" t="s">
        <v>472</v>
      </c>
    </row>
    <row r="29" spans="2:17" ht="15.6" customHeight="1" x14ac:dyDescent="0.3">
      <c r="B29" s="30">
        <v>16</v>
      </c>
      <c r="C29" s="45" t="s">
        <v>470</v>
      </c>
      <c r="D29" s="46"/>
      <c r="E29" s="47"/>
      <c r="F29" s="48"/>
      <c r="G29" s="48"/>
      <c r="H29" s="48" t="s">
        <v>471</v>
      </c>
      <c r="I29" s="48"/>
      <c r="J29" s="48"/>
      <c r="K29" s="49" t="s">
        <v>517</v>
      </c>
      <c r="L29" s="49" t="s">
        <v>519</v>
      </c>
      <c r="M29" s="49" t="s">
        <v>521</v>
      </c>
      <c r="N29" s="49" t="s">
        <v>469</v>
      </c>
      <c r="O29" s="49" t="s">
        <v>469</v>
      </c>
      <c r="P29" s="49" t="s">
        <v>469</v>
      </c>
      <c r="Q29" s="49" t="s">
        <v>472</v>
      </c>
    </row>
    <row r="30" spans="2:17" ht="15.6" customHeight="1" x14ac:dyDescent="0.3">
      <c r="B30" s="30">
        <v>17</v>
      </c>
      <c r="C30" s="45" t="s">
        <v>470</v>
      </c>
      <c r="D30" s="46"/>
      <c r="E30" s="47"/>
      <c r="F30" s="48"/>
      <c r="G30" s="48"/>
      <c r="H30" s="48" t="s">
        <v>471</v>
      </c>
      <c r="I30" s="48"/>
      <c r="J30" s="48"/>
      <c r="K30" s="49" t="s">
        <v>517</v>
      </c>
      <c r="L30" s="49" t="s">
        <v>519</v>
      </c>
      <c r="M30" s="49" t="s">
        <v>521</v>
      </c>
      <c r="N30" s="49" t="s">
        <v>469</v>
      </c>
      <c r="O30" s="49" t="s">
        <v>469</v>
      </c>
      <c r="P30" s="49" t="s">
        <v>469</v>
      </c>
      <c r="Q30" s="49" t="s">
        <v>472</v>
      </c>
    </row>
    <row r="31" spans="2:17" ht="15.6" customHeight="1" x14ac:dyDescent="0.3">
      <c r="B31" s="30">
        <v>18</v>
      </c>
      <c r="C31" s="45" t="s">
        <v>470</v>
      </c>
      <c r="D31" s="46"/>
      <c r="E31" s="47"/>
      <c r="F31" s="48"/>
      <c r="G31" s="48"/>
      <c r="H31" s="48" t="s">
        <v>471</v>
      </c>
      <c r="I31" s="48"/>
      <c r="J31" s="48"/>
      <c r="K31" s="49" t="s">
        <v>517</v>
      </c>
      <c r="L31" s="49" t="s">
        <v>519</v>
      </c>
      <c r="M31" s="49" t="s">
        <v>521</v>
      </c>
      <c r="N31" s="49" t="s">
        <v>469</v>
      </c>
      <c r="O31" s="49" t="s">
        <v>469</v>
      </c>
      <c r="P31" s="49" t="s">
        <v>469</v>
      </c>
      <c r="Q31" s="49" t="s">
        <v>472</v>
      </c>
    </row>
    <row r="32" spans="2:17" ht="15.6" customHeight="1" x14ac:dyDescent="0.3">
      <c r="B32" s="30">
        <v>19</v>
      </c>
      <c r="C32" s="45" t="s">
        <v>470</v>
      </c>
      <c r="D32" s="46"/>
      <c r="E32" s="47"/>
      <c r="F32" s="48"/>
      <c r="G32" s="48"/>
      <c r="H32" s="48" t="s">
        <v>471</v>
      </c>
      <c r="I32" s="48"/>
      <c r="J32" s="48"/>
      <c r="K32" s="49" t="s">
        <v>517</v>
      </c>
      <c r="L32" s="49" t="s">
        <v>519</v>
      </c>
      <c r="M32" s="49" t="s">
        <v>521</v>
      </c>
      <c r="N32" s="49" t="s">
        <v>469</v>
      </c>
      <c r="O32" s="49" t="s">
        <v>469</v>
      </c>
      <c r="P32" s="49" t="s">
        <v>469</v>
      </c>
      <c r="Q32" s="49" t="s">
        <v>472</v>
      </c>
    </row>
    <row r="33" spans="2:17" ht="15.6" customHeight="1" x14ac:dyDescent="0.3">
      <c r="B33" s="30">
        <v>20</v>
      </c>
      <c r="C33" s="45" t="s">
        <v>470</v>
      </c>
      <c r="D33" s="46"/>
      <c r="E33" s="47"/>
      <c r="F33" s="48"/>
      <c r="G33" s="48"/>
      <c r="H33" s="48" t="s">
        <v>471</v>
      </c>
      <c r="I33" s="48"/>
      <c r="J33" s="48"/>
      <c r="K33" s="49" t="s">
        <v>517</v>
      </c>
      <c r="L33" s="49" t="s">
        <v>519</v>
      </c>
      <c r="M33" s="49" t="s">
        <v>521</v>
      </c>
      <c r="N33" s="49" t="s">
        <v>469</v>
      </c>
      <c r="O33" s="49" t="s">
        <v>469</v>
      </c>
      <c r="P33" s="49" t="s">
        <v>469</v>
      </c>
      <c r="Q33" s="49" t="s">
        <v>472</v>
      </c>
    </row>
    <row r="34" spans="2:17" ht="15.6" customHeight="1" x14ac:dyDescent="0.3">
      <c r="B34" s="30">
        <v>21</v>
      </c>
      <c r="C34" s="45" t="s">
        <v>470</v>
      </c>
      <c r="D34" s="46"/>
      <c r="E34" s="47"/>
      <c r="F34" s="48"/>
      <c r="G34" s="48"/>
      <c r="H34" s="48" t="s">
        <v>471</v>
      </c>
      <c r="I34" s="48"/>
      <c r="J34" s="48"/>
      <c r="K34" s="49" t="s">
        <v>517</v>
      </c>
      <c r="L34" s="49" t="s">
        <v>519</v>
      </c>
      <c r="M34" s="49" t="s">
        <v>521</v>
      </c>
      <c r="N34" s="49" t="s">
        <v>469</v>
      </c>
      <c r="O34" s="49" t="s">
        <v>469</v>
      </c>
      <c r="P34" s="49" t="s">
        <v>469</v>
      </c>
      <c r="Q34" s="49" t="s">
        <v>472</v>
      </c>
    </row>
    <row r="35" spans="2:17" ht="15.6" customHeight="1" x14ac:dyDescent="0.3">
      <c r="B35" s="30">
        <v>22</v>
      </c>
      <c r="C35" s="45" t="s">
        <v>470</v>
      </c>
      <c r="D35" s="46"/>
      <c r="E35" s="47"/>
      <c r="F35" s="48"/>
      <c r="G35" s="48"/>
      <c r="H35" s="48" t="s">
        <v>471</v>
      </c>
      <c r="I35" s="48"/>
      <c r="J35" s="48"/>
      <c r="K35" s="49" t="s">
        <v>517</v>
      </c>
      <c r="L35" s="49" t="s">
        <v>519</v>
      </c>
      <c r="M35" s="49" t="s">
        <v>521</v>
      </c>
      <c r="N35" s="49" t="s">
        <v>469</v>
      </c>
      <c r="O35" s="49" t="s">
        <v>469</v>
      </c>
      <c r="P35" s="49" t="s">
        <v>469</v>
      </c>
      <c r="Q35" s="49" t="s">
        <v>472</v>
      </c>
    </row>
    <row r="36" spans="2:17" ht="15.6" customHeight="1" x14ac:dyDescent="0.3">
      <c r="B36" s="30">
        <v>23</v>
      </c>
      <c r="C36" s="45" t="s">
        <v>470</v>
      </c>
      <c r="D36" s="46"/>
      <c r="E36" s="47"/>
      <c r="F36" s="48"/>
      <c r="G36" s="48"/>
      <c r="H36" s="48" t="s">
        <v>471</v>
      </c>
      <c r="I36" s="48"/>
      <c r="J36" s="48"/>
      <c r="K36" s="49" t="s">
        <v>517</v>
      </c>
      <c r="L36" s="49" t="s">
        <v>519</v>
      </c>
      <c r="M36" s="49" t="s">
        <v>521</v>
      </c>
      <c r="N36" s="49" t="s">
        <v>469</v>
      </c>
      <c r="O36" s="49" t="s">
        <v>469</v>
      </c>
      <c r="P36" s="49" t="s">
        <v>469</v>
      </c>
      <c r="Q36" s="49" t="s">
        <v>472</v>
      </c>
    </row>
    <row r="37" spans="2:17" ht="15.6" customHeight="1" x14ac:dyDescent="0.3">
      <c r="B37" s="30">
        <v>24</v>
      </c>
      <c r="C37" s="45" t="s">
        <v>470</v>
      </c>
      <c r="D37" s="46"/>
      <c r="E37" s="47"/>
      <c r="F37" s="48"/>
      <c r="G37" s="48"/>
      <c r="H37" s="48" t="s">
        <v>471</v>
      </c>
      <c r="I37" s="48"/>
      <c r="J37" s="48"/>
      <c r="K37" s="49" t="s">
        <v>517</v>
      </c>
      <c r="L37" s="49" t="s">
        <v>519</v>
      </c>
      <c r="M37" s="49" t="s">
        <v>521</v>
      </c>
      <c r="N37" s="49" t="s">
        <v>469</v>
      </c>
      <c r="O37" s="49" t="s">
        <v>469</v>
      </c>
      <c r="P37" s="49" t="s">
        <v>469</v>
      </c>
      <c r="Q37" s="49" t="s">
        <v>472</v>
      </c>
    </row>
    <row r="38" spans="2:17" ht="15.6" customHeight="1" x14ac:dyDescent="0.3">
      <c r="B38" s="30">
        <v>25</v>
      </c>
      <c r="C38" s="45" t="s">
        <v>470</v>
      </c>
      <c r="D38" s="46"/>
      <c r="E38" s="47"/>
      <c r="F38" s="48"/>
      <c r="G38" s="48"/>
      <c r="H38" s="48" t="s">
        <v>471</v>
      </c>
      <c r="I38" s="48"/>
      <c r="J38" s="48"/>
      <c r="K38" s="49" t="s">
        <v>517</v>
      </c>
      <c r="L38" s="49" t="s">
        <v>519</v>
      </c>
      <c r="M38" s="49" t="s">
        <v>521</v>
      </c>
      <c r="N38" s="49" t="s">
        <v>469</v>
      </c>
      <c r="O38" s="49" t="s">
        <v>469</v>
      </c>
      <c r="P38" s="49" t="s">
        <v>469</v>
      </c>
      <c r="Q38" s="49" t="s">
        <v>472</v>
      </c>
    </row>
    <row r="39" spans="2:17" ht="15.6" customHeight="1" x14ac:dyDescent="0.3">
      <c r="B39" s="30">
        <v>26</v>
      </c>
      <c r="C39" s="45" t="s">
        <v>470</v>
      </c>
      <c r="D39" s="46"/>
      <c r="E39" s="47"/>
      <c r="F39" s="48"/>
      <c r="G39" s="48"/>
      <c r="H39" s="48" t="s">
        <v>471</v>
      </c>
      <c r="I39" s="48"/>
      <c r="J39" s="48"/>
      <c r="K39" s="49" t="s">
        <v>517</v>
      </c>
      <c r="L39" s="49" t="s">
        <v>519</v>
      </c>
      <c r="M39" s="49" t="s">
        <v>521</v>
      </c>
      <c r="N39" s="49" t="s">
        <v>469</v>
      </c>
      <c r="O39" s="49" t="s">
        <v>469</v>
      </c>
      <c r="P39" s="49" t="s">
        <v>469</v>
      </c>
      <c r="Q39" s="49" t="s">
        <v>472</v>
      </c>
    </row>
    <row r="40" spans="2:17" ht="15.6" customHeight="1" x14ac:dyDescent="0.3">
      <c r="B40" s="30">
        <v>27</v>
      </c>
      <c r="C40" s="45" t="s">
        <v>470</v>
      </c>
      <c r="D40" s="46"/>
      <c r="E40" s="47"/>
      <c r="F40" s="48"/>
      <c r="G40" s="48"/>
      <c r="H40" s="48" t="s">
        <v>471</v>
      </c>
      <c r="I40" s="48"/>
      <c r="J40" s="48"/>
      <c r="K40" s="49" t="s">
        <v>517</v>
      </c>
      <c r="L40" s="49" t="s">
        <v>519</v>
      </c>
      <c r="M40" s="49" t="s">
        <v>521</v>
      </c>
      <c r="N40" s="49" t="s">
        <v>469</v>
      </c>
      <c r="O40" s="49" t="s">
        <v>469</v>
      </c>
      <c r="P40" s="49" t="s">
        <v>469</v>
      </c>
      <c r="Q40" s="49" t="s">
        <v>472</v>
      </c>
    </row>
    <row r="41" spans="2:17" ht="15.6" customHeight="1" x14ac:dyDescent="0.3">
      <c r="B41" s="30">
        <v>28</v>
      </c>
      <c r="C41" s="45" t="s">
        <v>470</v>
      </c>
      <c r="D41" s="46"/>
      <c r="E41" s="47"/>
      <c r="F41" s="48"/>
      <c r="G41" s="48"/>
      <c r="H41" s="48" t="s">
        <v>471</v>
      </c>
      <c r="I41" s="48"/>
      <c r="J41" s="48"/>
      <c r="K41" s="49" t="s">
        <v>517</v>
      </c>
      <c r="L41" s="49" t="s">
        <v>519</v>
      </c>
      <c r="M41" s="49" t="s">
        <v>521</v>
      </c>
      <c r="N41" s="49" t="s">
        <v>469</v>
      </c>
      <c r="O41" s="49" t="s">
        <v>469</v>
      </c>
      <c r="P41" s="49" t="s">
        <v>469</v>
      </c>
      <c r="Q41" s="49" t="s">
        <v>472</v>
      </c>
    </row>
    <row r="42" spans="2:17" ht="15.6" customHeight="1" x14ac:dyDescent="0.3">
      <c r="B42" s="30">
        <v>29</v>
      </c>
      <c r="C42" s="45" t="s">
        <v>470</v>
      </c>
      <c r="D42" s="46"/>
      <c r="E42" s="47"/>
      <c r="F42" s="48"/>
      <c r="G42" s="48"/>
      <c r="H42" s="48" t="s">
        <v>471</v>
      </c>
      <c r="I42" s="48"/>
      <c r="J42" s="48"/>
      <c r="K42" s="49" t="s">
        <v>517</v>
      </c>
      <c r="L42" s="49" t="s">
        <v>519</v>
      </c>
      <c r="M42" s="49" t="s">
        <v>521</v>
      </c>
      <c r="N42" s="49" t="s">
        <v>469</v>
      </c>
      <c r="O42" s="49" t="s">
        <v>469</v>
      </c>
      <c r="P42" s="49" t="s">
        <v>469</v>
      </c>
      <c r="Q42" s="49" t="s">
        <v>472</v>
      </c>
    </row>
    <row r="43" spans="2:17" ht="15.6" customHeight="1" x14ac:dyDescent="0.3">
      <c r="B43" s="30">
        <v>30</v>
      </c>
      <c r="C43" s="45" t="s">
        <v>470</v>
      </c>
      <c r="D43" s="46"/>
      <c r="E43" s="47"/>
      <c r="F43" s="48"/>
      <c r="G43" s="48"/>
      <c r="H43" s="48" t="s">
        <v>471</v>
      </c>
      <c r="I43" s="48"/>
      <c r="J43" s="48"/>
      <c r="K43" s="49" t="s">
        <v>517</v>
      </c>
      <c r="L43" s="49" t="s">
        <v>519</v>
      </c>
      <c r="M43" s="49" t="s">
        <v>521</v>
      </c>
      <c r="N43" s="49" t="s">
        <v>469</v>
      </c>
      <c r="O43" s="49" t="s">
        <v>469</v>
      </c>
      <c r="P43" s="49" t="s">
        <v>469</v>
      </c>
      <c r="Q43" s="49" t="s">
        <v>472</v>
      </c>
    </row>
    <row r="44" spans="2:17" ht="15.6" customHeight="1" x14ac:dyDescent="0.3">
      <c r="B44" s="30">
        <v>31</v>
      </c>
      <c r="C44" s="45" t="s">
        <v>470</v>
      </c>
      <c r="D44" s="46"/>
      <c r="E44" s="47"/>
      <c r="F44" s="48"/>
      <c r="G44" s="48"/>
      <c r="H44" s="48" t="s">
        <v>471</v>
      </c>
      <c r="I44" s="48"/>
      <c r="J44" s="48"/>
      <c r="K44" s="49" t="s">
        <v>517</v>
      </c>
      <c r="L44" s="49" t="s">
        <v>519</v>
      </c>
      <c r="M44" s="49" t="s">
        <v>521</v>
      </c>
      <c r="N44" s="49" t="s">
        <v>469</v>
      </c>
      <c r="O44" s="49" t="s">
        <v>469</v>
      </c>
      <c r="P44" s="49" t="s">
        <v>469</v>
      </c>
      <c r="Q44" s="49" t="s">
        <v>472</v>
      </c>
    </row>
    <row r="45" spans="2:17" ht="15.6" customHeight="1" x14ac:dyDescent="0.3">
      <c r="B45" s="30">
        <v>32</v>
      </c>
      <c r="C45" s="45" t="s">
        <v>470</v>
      </c>
      <c r="D45" s="46"/>
      <c r="E45" s="47"/>
      <c r="F45" s="48"/>
      <c r="G45" s="48"/>
      <c r="H45" s="48" t="s">
        <v>471</v>
      </c>
      <c r="I45" s="48"/>
      <c r="J45" s="48"/>
      <c r="K45" s="49" t="s">
        <v>517</v>
      </c>
      <c r="L45" s="49" t="s">
        <v>519</v>
      </c>
      <c r="M45" s="49" t="s">
        <v>521</v>
      </c>
      <c r="N45" s="49" t="s">
        <v>469</v>
      </c>
      <c r="O45" s="49" t="s">
        <v>469</v>
      </c>
      <c r="P45" s="49" t="s">
        <v>469</v>
      </c>
      <c r="Q45" s="49" t="s">
        <v>472</v>
      </c>
    </row>
    <row r="46" spans="2:17" ht="15.6" customHeight="1" x14ac:dyDescent="0.3">
      <c r="B46" s="30">
        <v>33</v>
      </c>
      <c r="C46" s="45" t="s">
        <v>470</v>
      </c>
      <c r="D46" s="46"/>
      <c r="E46" s="47"/>
      <c r="F46" s="48"/>
      <c r="G46" s="48"/>
      <c r="H46" s="48" t="s">
        <v>471</v>
      </c>
      <c r="I46" s="48"/>
      <c r="J46" s="48"/>
      <c r="K46" s="49" t="s">
        <v>517</v>
      </c>
      <c r="L46" s="49" t="s">
        <v>519</v>
      </c>
      <c r="M46" s="49" t="s">
        <v>521</v>
      </c>
      <c r="N46" s="49" t="s">
        <v>469</v>
      </c>
      <c r="O46" s="49" t="s">
        <v>469</v>
      </c>
      <c r="P46" s="49" t="s">
        <v>469</v>
      </c>
      <c r="Q46" s="49" t="s">
        <v>472</v>
      </c>
    </row>
    <row r="47" spans="2:17" ht="15.6" customHeight="1" x14ac:dyDescent="0.3">
      <c r="B47" s="30">
        <v>34</v>
      </c>
      <c r="C47" s="45" t="s">
        <v>470</v>
      </c>
      <c r="D47" s="46"/>
      <c r="E47" s="47"/>
      <c r="F47" s="48"/>
      <c r="G47" s="48"/>
      <c r="H47" s="48" t="s">
        <v>471</v>
      </c>
      <c r="I47" s="48"/>
      <c r="J47" s="48"/>
      <c r="K47" s="49" t="s">
        <v>517</v>
      </c>
      <c r="L47" s="49" t="s">
        <v>519</v>
      </c>
      <c r="M47" s="49" t="s">
        <v>521</v>
      </c>
      <c r="N47" s="49" t="s">
        <v>469</v>
      </c>
      <c r="O47" s="49" t="s">
        <v>469</v>
      </c>
      <c r="P47" s="49" t="s">
        <v>469</v>
      </c>
      <c r="Q47" s="49" t="s">
        <v>472</v>
      </c>
    </row>
    <row r="48" spans="2:17" ht="15.6" customHeight="1" x14ac:dyDescent="0.3">
      <c r="B48" s="30">
        <v>35</v>
      </c>
      <c r="C48" s="45" t="s">
        <v>470</v>
      </c>
      <c r="D48" s="46"/>
      <c r="E48" s="47"/>
      <c r="F48" s="48"/>
      <c r="G48" s="48"/>
      <c r="H48" s="48" t="s">
        <v>471</v>
      </c>
      <c r="I48" s="48"/>
      <c r="J48" s="48"/>
      <c r="K48" s="49" t="s">
        <v>517</v>
      </c>
      <c r="L48" s="49" t="s">
        <v>519</v>
      </c>
      <c r="M48" s="49" t="s">
        <v>521</v>
      </c>
      <c r="N48" s="49" t="s">
        <v>469</v>
      </c>
      <c r="O48" s="49" t="s">
        <v>469</v>
      </c>
      <c r="P48" s="49" t="s">
        <v>469</v>
      </c>
      <c r="Q48" s="49" t="s">
        <v>472</v>
      </c>
    </row>
    <row r="49" spans="2:17" ht="15.6" customHeight="1" x14ac:dyDescent="0.3">
      <c r="B49" s="30">
        <v>36</v>
      </c>
      <c r="C49" s="45" t="s">
        <v>470</v>
      </c>
      <c r="D49" s="46"/>
      <c r="E49" s="47"/>
      <c r="F49" s="48"/>
      <c r="G49" s="48"/>
      <c r="H49" s="48" t="s">
        <v>471</v>
      </c>
      <c r="I49" s="48"/>
      <c r="J49" s="48"/>
      <c r="K49" s="49" t="s">
        <v>517</v>
      </c>
      <c r="L49" s="49" t="s">
        <v>519</v>
      </c>
      <c r="M49" s="49" t="s">
        <v>521</v>
      </c>
      <c r="N49" s="49" t="s">
        <v>469</v>
      </c>
      <c r="O49" s="49" t="s">
        <v>469</v>
      </c>
      <c r="P49" s="49" t="s">
        <v>469</v>
      </c>
      <c r="Q49" s="49" t="s">
        <v>472</v>
      </c>
    </row>
    <row r="50" spans="2:17" ht="15.6" customHeight="1" x14ac:dyDescent="0.3">
      <c r="B50" s="30">
        <v>37</v>
      </c>
      <c r="C50" s="45" t="s">
        <v>470</v>
      </c>
      <c r="D50" s="46"/>
      <c r="E50" s="47"/>
      <c r="F50" s="48"/>
      <c r="G50" s="48"/>
      <c r="H50" s="48" t="s">
        <v>471</v>
      </c>
      <c r="I50" s="48"/>
      <c r="J50" s="48"/>
      <c r="K50" s="49" t="s">
        <v>517</v>
      </c>
      <c r="L50" s="49" t="s">
        <v>519</v>
      </c>
      <c r="M50" s="49" t="s">
        <v>521</v>
      </c>
      <c r="N50" s="49" t="s">
        <v>469</v>
      </c>
      <c r="O50" s="49" t="s">
        <v>469</v>
      </c>
      <c r="P50" s="49" t="s">
        <v>469</v>
      </c>
      <c r="Q50" s="49" t="s">
        <v>472</v>
      </c>
    </row>
    <row r="51" spans="2:17" ht="15.6" customHeight="1" x14ac:dyDescent="0.3">
      <c r="B51" s="30">
        <v>38</v>
      </c>
      <c r="C51" s="45" t="s">
        <v>470</v>
      </c>
      <c r="D51" s="46"/>
      <c r="E51" s="47"/>
      <c r="F51" s="48"/>
      <c r="G51" s="48"/>
      <c r="H51" s="48" t="s">
        <v>471</v>
      </c>
      <c r="I51" s="48"/>
      <c r="J51" s="48"/>
      <c r="K51" s="49" t="s">
        <v>517</v>
      </c>
      <c r="L51" s="49" t="s">
        <v>519</v>
      </c>
      <c r="M51" s="49" t="s">
        <v>521</v>
      </c>
      <c r="N51" s="49" t="s">
        <v>469</v>
      </c>
      <c r="O51" s="49" t="s">
        <v>469</v>
      </c>
      <c r="P51" s="49" t="s">
        <v>469</v>
      </c>
      <c r="Q51" s="49" t="s">
        <v>472</v>
      </c>
    </row>
    <row r="52" spans="2:17" ht="15.6" customHeight="1" x14ac:dyDescent="0.3">
      <c r="B52" s="30">
        <v>39</v>
      </c>
      <c r="C52" s="45" t="s">
        <v>470</v>
      </c>
      <c r="D52" s="46"/>
      <c r="E52" s="47"/>
      <c r="F52" s="48"/>
      <c r="G52" s="48"/>
      <c r="H52" s="48" t="s">
        <v>471</v>
      </c>
      <c r="I52" s="48"/>
      <c r="J52" s="48"/>
      <c r="K52" s="49" t="s">
        <v>517</v>
      </c>
      <c r="L52" s="49" t="s">
        <v>519</v>
      </c>
      <c r="M52" s="49" t="s">
        <v>521</v>
      </c>
      <c r="N52" s="49" t="s">
        <v>469</v>
      </c>
      <c r="O52" s="49" t="s">
        <v>469</v>
      </c>
      <c r="P52" s="49" t="s">
        <v>469</v>
      </c>
      <c r="Q52" s="49" t="s">
        <v>472</v>
      </c>
    </row>
    <row r="53" spans="2:17" ht="15.6" customHeight="1" x14ac:dyDescent="0.3">
      <c r="B53" s="30">
        <v>40</v>
      </c>
      <c r="C53" s="45" t="s">
        <v>470</v>
      </c>
      <c r="D53" s="46"/>
      <c r="E53" s="47"/>
      <c r="F53" s="48"/>
      <c r="G53" s="48"/>
      <c r="H53" s="48" t="s">
        <v>471</v>
      </c>
      <c r="I53" s="48"/>
      <c r="J53" s="48"/>
      <c r="K53" s="49" t="s">
        <v>517</v>
      </c>
      <c r="L53" s="49" t="s">
        <v>519</v>
      </c>
      <c r="M53" s="49" t="s">
        <v>521</v>
      </c>
      <c r="N53" s="49" t="s">
        <v>469</v>
      </c>
      <c r="O53" s="49" t="s">
        <v>469</v>
      </c>
      <c r="P53" s="49" t="s">
        <v>469</v>
      </c>
      <c r="Q53" s="49" t="s">
        <v>472</v>
      </c>
    </row>
    <row r="54" spans="2:17" ht="15.6" customHeight="1" x14ac:dyDescent="0.3">
      <c r="B54" s="30">
        <v>41</v>
      </c>
      <c r="C54" s="45" t="s">
        <v>470</v>
      </c>
      <c r="D54" s="46"/>
      <c r="E54" s="47"/>
      <c r="F54" s="48"/>
      <c r="G54" s="48"/>
      <c r="H54" s="48" t="s">
        <v>471</v>
      </c>
      <c r="I54" s="48"/>
      <c r="J54" s="48"/>
      <c r="K54" s="49" t="s">
        <v>517</v>
      </c>
      <c r="L54" s="49" t="s">
        <v>519</v>
      </c>
      <c r="M54" s="49" t="s">
        <v>521</v>
      </c>
      <c r="N54" s="49" t="s">
        <v>469</v>
      </c>
      <c r="O54" s="49" t="s">
        <v>469</v>
      </c>
      <c r="P54" s="49" t="s">
        <v>469</v>
      </c>
      <c r="Q54" s="49" t="s">
        <v>472</v>
      </c>
    </row>
    <row r="55" spans="2:17" ht="15.6" customHeight="1" x14ac:dyDescent="0.3">
      <c r="B55" s="30">
        <v>42</v>
      </c>
      <c r="C55" s="45" t="s">
        <v>470</v>
      </c>
      <c r="D55" s="46"/>
      <c r="E55" s="47"/>
      <c r="F55" s="48"/>
      <c r="G55" s="48"/>
      <c r="H55" s="48" t="s">
        <v>471</v>
      </c>
      <c r="I55" s="48"/>
      <c r="J55" s="48"/>
      <c r="K55" s="49" t="s">
        <v>517</v>
      </c>
      <c r="L55" s="49" t="s">
        <v>519</v>
      </c>
      <c r="M55" s="49" t="s">
        <v>521</v>
      </c>
      <c r="N55" s="49" t="s">
        <v>469</v>
      </c>
      <c r="O55" s="49" t="s">
        <v>469</v>
      </c>
      <c r="P55" s="49" t="s">
        <v>469</v>
      </c>
      <c r="Q55" s="49" t="s">
        <v>472</v>
      </c>
    </row>
    <row r="56" spans="2:17" ht="15.6" customHeight="1" x14ac:dyDescent="0.3">
      <c r="B56" s="30">
        <v>43</v>
      </c>
      <c r="C56" s="45" t="s">
        <v>470</v>
      </c>
      <c r="D56" s="46"/>
      <c r="E56" s="47"/>
      <c r="F56" s="48"/>
      <c r="G56" s="48"/>
      <c r="H56" s="48" t="s">
        <v>471</v>
      </c>
      <c r="I56" s="48"/>
      <c r="J56" s="48"/>
      <c r="K56" s="49" t="s">
        <v>517</v>
      </c>
      <c r="L56" s="49" t="s">
        <v>519</v>
      </c>
      <c r="M56" s="49" t="s">
        <v>521</v>
      </c>
      <c r="N56" s="49" t="s">
        <v>469</v>
      </c>
      <c r="O56" s="49" t="s">
        <v>469</v>
      </c>
      <c r="P56" s="49" t="s">
        <v>469</v>
      </c>
      <c r="Q56" s="49" t="s">
        <v>472</v>
      </c>
    </row>
    <row r="57" spans="2:17" ht="15.6" customHeight="1" x14ac:dyDescent="0.3">
      <c r="B57" s="30">
        <v>44</v>
      </c>
      <c r="C57" s="45" t="s">
        <v>470</v>
      </c>
      <c r="D57" s="46"/>
      <c r="E57" s="47"/>
      <c r="F57" s="48"/>
      <c r="G57" s="48"/>
      <c r="H57" s="48" t="s">
        <v>471</v>
      </c>
      <c r="I57" s="48"/>
      <c r="J57" s="48"/>
      <c r="K57" s="49" t="s">
        <v>517</v>
      </c>
      <c r="L57" s="49" t="s">
        <v>519</v>
      </c>
      <c r="M57" s="49" t="s">
        <v>521</v>
      </c>
      <c r="N57" s="49" t="s">
        <v>469</v>
      </c>
      <c r="O57" s="49" t="s">
        <v>469</v>
      </c>
      <c r="P57" s="49" t="s">
        <v>469</v>
      </c>
      <c r="Q57" s="49" t="s">
        <v>472</v>
      </c>
    </row>
    <row r="58" spans="2:17" ht="15.6" customHeight="1" x14ac:dyDescent="0.3">
      <c r="B58" s="30">
        <v>45</v>
      </c>
      <c r="C58" s="45" t="s">
        <v>470</v>
      </c>
      <c r="D58" s="46"/>
      <c r="E58" s="47"/>
      <c r="F58" s="48"/>
      <c r="G58" s="48"/>
      <c r="H58" s="48" t="s">
        <v>471</v>
      </c>
      <c r="I58" s="48"/>
      <c r="J58" s="48"/>
      <c r="K58" s="49" t="s">
        <v>517</v>
      </c>
      <c r="L58" s="49" t="s">
        <v>519</v>
      </c>
      <c r="M58" s="49" t="s">
        <v>521</v>
      </c>
      <c r="N58" s="49" t="s">
        <v>469</v>
      </c>
      <c r="O58" s="49" t="s">
        <v>469</v>
      </c>
      <c r="P58" s="49" t="s">
        <v>469</v>
      </c>
      <c r="Q58" s="49" t="s">
        <v>472</v>
      </c>
    </row>
    <row r="59" spans="2:17" ht="15.6" customHeight="1" x14ac:dyDescent="0.3">
      <c r="B59" s="30">
        <v>46</v>
      </c>
      <c r="C59" s="45" t="s">
        <v>470</v>
      </c>
      <c r="D59" s="46"/>
      <c r="E59" s="47"/>
      <c r="F59" s="48"/>
      <c r="G59" s="48"/>
      <c r="H59" s="48" t="s">
        <v>471</v>
      </c>
      <c r="I59" s="48"/>
      <c r="J59" s="48"/>
      <c r="K59" s="49" t="s">
        <v>517</v>
      </c>
      <c r="L59" s="49" t="s">
        <v>519</v>
      </c>
      <c r="M59" s="49" t="s">
        <v>521</v>
      </c>
      <c r="N59" s="49" t="s">
        <v>469</v>
      </c>
      <c r="O59" s="49" t="s">
        <v>469</v>
      </c>
      <c r="P59" s="49" t="s">
        <v>469</v>
      </c>
      <c r="Q59" s="49" t="s">
        <v>472</v>
      </c>
    </row>
    <row r="60" spans="2:17" ht="15.6" customHeight="1" x14ac:dyDescent="0.3">
      <c r="B60" s="30">
        <v>47</v>
      </c>
      <c r="C60" s="45" t="s">
        <v>470</v>
      </c>
      <c r="D60" s="46"/>
      <c r="E60" s="47"/>
      <c r="F60" s="48"/>
      <c r="G60" s="48"/>
      <c r="H60" s="48" t="s">
        <v>471</v>
      </c>
      <c r="I60" s="48"/>
      <c r="J60" s="48"/>
      <c r="K60" s="49" t="s">
        <v>517</v>
      </c>
      <c r="L60" s="49" t="s">
        <v>519</v>
      </c>
      <c r="M60" s="49" t="s">
        <v>521</v>
      </c>
      <c r="N60" s="49" t="s">
        <v>469</v>
      </c>
      <c r="O60" s="49" t="s">
        <v>469</v>
      </c>
      <c r="P60" s="49" t="s">
        <v>469</v>
      </c>
      <c r="Q60" s="49" t="s">
        <v>472</v>
      </c>
    </row>
    <row r="61" spans="2:17" ht="15.6" customHeight="1" x14ac:dyDescent="0.3">
      <c r="B61" s="30">
        <v>48</v>
      </c>
      <c r="C61" s="45" t="s">
        <v>470</v>
      </c>
      <c r="D61" s="46"/>
      <c r="E61" s="47"/>
      <c r="F61" s="48"/>
      <c r="G61" s="48"/>
      <c r="H61" s="48" t="s">
        <v>471</v>
      </c>
      <c r="I61" s="48"/>
      <c r="J61" s="48"/>
      <c r="K61" s="49" t="s">
        <v>517</v>
      </c>
      <c r="L61" s="49" t="s">
        <v>519</v>
      </c>
      <c r="M61" s="49" t="s">
        <v>521</v>
      </c>
      <c r="N61" s="49" t="s">
        <v>469</v>
      </c>
      <c r="O61" s="49" t="s">
        <v>469</v>
      </c>
      <c r="P61" s="49" t="s">
        <v>469</v>
      </c>
      <c r="Q61" s="49" t="s">
        <v>472</v>
      </c>
    </row>
    <row r="62" spans="2:17" ht="15.6" customHeight="1" x14ac:dyDescent="0.3">
      <c r="B62" s="30">
        <v>49</v>
      </c>
      <c r="C62" s="45" t="s">
        <v>470</v>
      </c>
      <c r="D62" s="46"/>
      <c r="E62" s="47"/>
      <c r="F62" s="48"/>
      <c r="G62" s="48"/>
      <c r="H62" s="48" t="s">
        <v>471</v>
      </c>
      <c r="I62" s="48"/>
      <c r="J62" s="48"/>
      <c r="K62" s="49" t="s">
        <v>517</v>
      </c>
      <c r="L62" s="49" t="s">
        <v>519</v>
      </c>
      <c r="M62" s="49" t="s">
        <v>521</v>
      </c>
      <c r="N62" s="49" t="s">
        <v>469</v>
      </c>
      <c r="O62" s="49" t="s">
        <v>469</v>
      </c>
      <c r="P62" s="49" t="s">
        <v>469</v>
      </c>
      <c r="Q62" s="49" t="s">
        <v>472</v>
      </c>
    </row>
    <row r="63" spans="2:17" ht="15.6" customHeight="1" x14ac:dyDescent="0.3">
      <c r="B63" s="30">
        <v>50</v>
      </c>
      <c r="C63" s="45" t="s">
        <v>470</v>
      </c>
      <c r="D63" s="46"/>
      <c r="E63" s="47"/>
      <c r="F63" s="48"/>
      <c r="G63" s="48"/>
      <c r="H63" s="48" t="s">
        <v>471</v>
      </c>
      <c r="I63" s="48"/>
      <c r="J63" s="48"/>
      <c r="K63" s="49" t="s">
        <v>517</v>
      </c>
      <c r="L63" s="49" t="s">
        <v>519</v>
      </c>
      <c r="M63" s="49" t="s">
        <v>521</v>
      </c>
      <c r="N63" s="49" t="s">
        <v>469</v>
      </c>
      <c r="O63" s="49" t="s">
        <v>469</v>
      </c>
      <c r="P63" s="49" t="s">
        <v>469</v>
      </c>
      <c r="Q63" s="49" t="s">
        <v>472</v>
      </c>
    </row>
    <row r="64" spans="2:17" ht="15.6" customHeight="1" x14ac:dyDescent="0.3">
      <c r="B64" s="30">
        <v>51</v>
      </c>
      <c r="C64" s="45" t="s">
        <v>470</v>
      </c>
      <c r="D64" s="46"/>
      <c r="E64" s="47"/>
      <c r="F64" s="48"/>
      <c r="G64" s="48"/>
      <c r="H64" s="48" t="s">
        <v>471</v>
      </c>
      <c r="I64" s="48"/>
      <c r="J64" s="48"/>
      <c r="K64" s="49" t="s">
        <v>517</v>
      </c>
      <c r="L64" s="49" t="s">
        <v>519</v>
      </c>
      <c r="M64" s="49" t="s">
        <v>521</v>
      </c>
      <c r="N64" s="49" t="s">
        <v>469</v>
      </c>
      <c r="O64" s="49" t="s">
        <v>469</v>
      </c>
      <c r="P64" s="49" t="s">
        <v>469</v>
      </c>
      <c r="Q64" s="49" t="s">
        <v>472</v>
      </c>
    </row>
    <row r="65" spans="2:17" ht="15.6" customHeight="1" x14ac:dyDescent="0.3">
      <c r="B65" s="30">
        <v>52</v>
      </c>
      <c r="C65" s="45" t="s">
        <v>470</v>
      </c>
      <c r="D65" s="46"/>
      <c r="E65" s="47"/>
      <c r="F65" s="48"/>
      <c r="G65" s="48"/>
      <c r="H65" s="48" t="s">
        <v>471</v>
      </c>
      <c r="I65" s="48"/>
      <c r="J65" s="48"/>
      <c r="K65" s="49" t="s">
        <v>517</v>
      </c>
      <c r="L65" s="49" t="s">
        <v>519</v>
      </c>
      <c r="M65" s="49" t="s">
        <v>521</v>
      </c>
      <c r="N65" s="49" t="s">
        <v>469</v>
      </c>
      <c r="O65" s="49" t="s">
        <v>469</v>
      </c>
      <c r="P65" s="49" t="s">
        <v>469</v>
      </c>
      <c r="Q65" s="49" t="s">
        <v>472</v>
      </c>
    </row>
    <row r="66" spans="2:17" ht="15.6" customHeight="1" x14ac:dyDescent="0.3">
      <c r="B66" s="30">
        <v>53</v>
      </c>
      <c r="C66" s="45" t="s">
        <v>470</v>
      </c>
      <c r="D66" s="46"/>
      <c r="E66" s="47"/>
      <c r="F66" s="48"/>
      <c r="G66" s="48"/>
      <c r="H66" s="48" t="s">
        <v>471</v>
      </c>
      <c r="I66" s="48"/>
      <c r="J66" s="48"/>
      <c r="K66" s="49" t="s">
        <v>517</v>
      </c>
      <c r="L66" s="49" t="s">
        <v>519</v>
      </c>
      <c r="M66" s="49" t="s">
        <v>521</v>
      </c>
      <c r="N66" s="49" t="s">
        <v>469</v>
      </c>
      <c r="O66" s="49" t="s">
        <v>469</v>
      </c>
      <c r="P66" s="49" t="s">
        <v>469</v>
      </c>
      <c r="Q66" s="49" t="s">
        <v>472</v>
      </c>
    </row>
    <row r="67" spans="2:17" ht="15.6" customHeight="1" x14ac:dyDescent="0.3">
      <c r="B67" s="30">
        <v>54</v>
      </c>
      <c r="C67" s="45" t="s">
        <v>470</v>
      </c>
      <c r="D67" s="46"/>
      <c r="E67" s="47"/>
      <c r="F67" s="48"/>
      <c r="G67" s="48"/>
      <c r="H67" s="48" t="s">
        <v>471</v>
      </c>
      <c r="I67" s="48"/>
      <c r="J67" s="48"/>
      <c r="K67" s="49" t="s">
        <v>517</v>
      </c>
      <c r="L67" s="49" t="s">
        <v>519</v>
      </c>
      <c r="M67" s="49" t="s">
        <v>521</v>
      </c>
      <c r="N67" s="49" t="s">
        <v>469</v>
      </c>
      <c r="O67" s="49" t="s">
        <v>469</v>
      </c>
      <c r="P67" s="49" t="s">
        <v>469</v>
      </c>
      <c r="Q67" s="49" t="s">
        <v>472</v>
      </c>
    </row>
    <row r="68" spans="2:17" ht="15.6" customHeight="1" x14ac:dyDescent="0.3">
      <c r="B68" s="30">
        <v>55</v>
      </c>
      <c r="C68" s="45" t="s">
        <v>470</v>
      </c>
      <c r="D68" s="46"/>
      <c r="E68" s="47"/>
      <c r="F68" s="48"/>
      <c r="G68" s="48"/>
      <c r="H68" s="48" t="s">
        <v>471</v>
      </c>
      <c r="I68" s="48"/>
      <c r="J68" s="48"/>
      <c r="K68" s="49" t="s">
        <v>517</v>
      </c>
      <c r="L68" s="49" t="s">
        <v>519</v>
      </c>
      <c r="M68" s="49" t="s">
        <v>521</v>
      </c>
      <c r="N68" s="49" t="s">
        <v>469</v>
      </c>
      <c r="O68" s="49" t="s">
        <v>469</v>
      </c>
      <c r="P68" s="49" t="s">
        <v>469</v>
      </c>
      <c r="Q68" s="49" t="s">
        <v>472</v>
      </c>
    </row>
    <row r="69" spans="2:17" ht="15.6" customHeight="1" x14ac:dyDescent="0.3">
      <c r="B69" s="30">
        <v>56</v>
      </c>
      <c r="C69" s="45" t="s">
        <v>470</v>
      </c>
      <c r="D69" s="46"/>
      <c r="E69" s="47"/>
      <c r="F69" s="48"/>
      <c r="G69" s="48"/>
      <c r="H69" s="48" t="s">
        <v>471</v>
      </c>
      <c r="I69" s="48"/>
      <c r="J69" s="48"/>
      <c r="K69" s="49" t="s">
        <v>517</v>
      </c>
      <c r="L69" s="49" t="s">
        <v>519</v>
      </c>
      <c r="M69" s="49" t="s">
        <v>521</v>
      </c>
      <c r="N69" s="49" t="s">
        <v>469</v>
      </c>
      <c r="O69" s="49" t="s">
        <v>469</v>
      </c>
      <c r="P69" s="49" t="s">
        <v>469</v>
      </c>
      <c r="Q69" s="49" t="s">
        <v>472</v>
      </c>
    </row>
    <row r="70" spans="2:17" ht="15.6" customHeight="1" x14ac:dyDescent="0.3">
      <c r="B70" s="30">
        <v>57</v>
      </c>
      <c r="C70" s="45" t="s">
        <v>470</v>
      </c>
      <c r="D70" s="46"/>
      <c r="E70" s="47"/>
      <c r="F70" s="48"/>
      <c r="G70" s="48"/>
      <c r="H70" s="48" t="s">
        <v>471</v>
      </c>
      <c r="I70" s="48"/>
      <c r="J70" s="48"/>
      <c r="K70" s="49" t="s">
        <v>517</v>
      </c>
      <c r="L70" s="49" t="s">
        <v>519</v>
      </c>
      <c r="M70" s="49" t="s">
        <v>521</v>
      </c>
      <c r="N70" s="49" t="s">
        <v>469</v>
      </c>
      <c r="O70" s="49" t="s">
        <v>469</v>
      </c>
      <c r="P70" s="49" t="s">
        <v>469</v>
      </c>
      <c r="Q70" s="49" t="s">
        <v>472</v>
      </c>
    </row>
    <row r="71" spans="2:17" ht="15.6" customHeight="1" x14ac:dyDescent="0.3">
      <c r="B71" s="30">
        <v>58</v>
      </c>
      <c r="C71" s="45" t="s">
        <v>470</v>
      </c>
      <c r="D71" s="46"/>
      <c r="E71" s="47"/>
      <c r="F71" s="48"/>
      <c r="G71" s="48"/>
      <c r="H71" s="48" t="s">
        <v>471</v>
      </c>
      <c r="I71" s="48"/>
      <c r="J71" s="48"/>
      <c r="K71" s="49" t="s">
        <v>517</v>
      </c>
      <c r="L71" s="49" t="s">
        <v>519</v>
      </c>
      <c r="M71" s="49" t="s">
        <v>521</v>
      </c>
      <c r="N71" s="49" t="s">
        <v>469</v>
      </c>
      <c r="O71" s="49" t="s">
        <v>469</v>
      </c>
      <c r="P71" s="49" t="s">
        <v>469</v>
      </c>
      <c r="Q71" s="49" t="s">
        <v>472</v>
      </c>
    </row>
    <row r="72" spans="2:17" ht="15.6" customHeight="1" x14ac:dyDescent="0.3">
      <c r="B72" s="30">
        <v>59</v>
      </c>
      <c r="C72" s="45" t="s">
        <v>470</v>
      </c>
      <c r="D72" s="46"/>
      <c r="E72" s="47"/>
      <c r="F72" s="48"/>
      <c r="G72" s="48"/>
      <c r="H72" s="48" t="s">
        <v>471</v>
      </c>
      <c r="I72" s="48"/>
      <c r="J72" s="48"/>
      <c r="K72" s="49" t="s">
        <v>517</v>
      </c>
      <c r="L72" s="49" t="s">
        <v>519</v>
      </c>
      <c r="M72" s="49" t="s">
        <v>521</v>
      </c>
      <c r="N72" s="49" t="s">
        <v>469</v>
      </c>
      <c r="O72" s="49" t="s">
        <v>469</v>
      </c>
      <c r="P72" s="49" t="s">
        <v>469</v>
      </c>
      <c r="Q72" s="49" t="s">
        <v>472</v>
      </c>
    </row>
    <row r="73" spans="2:17" ht="15.6" customHeight="1" x14ac:dyDescent="0.3">
      <c r="B73" s="30">
        <v>60</v>
      </c>
      <c r="C73" s="45" t="s">
        <v>470</v>
      </c>
      <c r="D73" s="46"/>
      <c r="E73" s="47"/>
      <c r="F73" s="48"/>
      <c r="G73" s="48"/>
      <c r="H73" s="48" t="s">
        <v>471</v>
      </c>
      <c r="I73" s="48"/>
      <c r="J73" s="48"/>
      <c r="K73" s="49" t="s">
        <v>517</v>
      </c>
      <c r="L73" s="49" t="s">
        <v>519</v>
      </c>
      <c r="M73" s="49" t="s">
        <v>521</v>
      </c>
      <c r="N73" s="49" t="s">
        <v>469</v>
      </c>
      <c r="O73" s="49" t="s">
        <v>469</v>
      </c>
      <c r="P73" s="49" t="s">
        <v>469</v>
      </c>
      <c r="Q73" s="49" t="s">
        <v>472</v>
      </c>
    </row>
    <row r="74" spans="2:17" ht="15.6" customHeight="1" x14ac:dyDescent="0.3">
      <c r="B74" s="30">
        <v>61</v>
      </c>
      <c r="C74" s="45" t="s">
        <v>470</v>
      </c>
      <c r="D74" s="46"/>
      <c r="E74" s="47"/>
      <c r="F74" s="48"/>
      <c r="G74" s="48"/>
      <c r="H74" s="48" t="s">
        <v>471</v>
      </c>
      <c r="I74" s="48"/>
      <c r="J74" s="48"/>
      <c r="K74" s="49" t="s">
        <v>517</v>
      </c>
      <c r="L74" s="49" t="s">
        <v>519</v>
      </c>
      <c r="M74" s="49" t="s">
        <v>521</v>
      </c>
      <c r="N74" s="49" t="s">
        <v>469</v>
      </c>
      <c r="O74" s="49" t="s">
        <v>469</v>
      </c>
      <c r="P74" s="49" t="s">
        <v>469</v>
      </c>
      <c r="Q74" s="49" t="s">
        <v>472</v>
      </c>
    </row>
    <row r="75" spans="2:17" ht="15.6" customHeight="1" x14ac:dyDescent="0.3">
      <c r="B75" s="30">
        <v>62</v>
      </c>
      <c r="C75" s="45" t="s">
        <v>470</v>
      </c>
      <c r="D75" s="46"/>
      <c r="E75" s="47"/>
      <c r="F75" s="48"/>
      <c r="G75" s="48"/>
      <c r="H75" s="48" t="s">
        <v>471</v>
      </c>
      <c r="I75" s="48"/>
      <c r="J75" s="48"/>
      <c r="K75" s="49" t="s">
        <v>517</v>
      </c>
      <c r="L75" s="49" t="s">
        <v>519</v>
      </c>
      <c r="M75" s="49" t="s">
        <v>521</v>
      </c>
      <c r="N75" s="49" t="s">
        <v>469</v>
      </c>
      <c r="O75" s="49" t="s">
        <v>469</v>
      </c>
      <c r="P75" s="49" t="s">
        <v>469</v>
      </c>
      <c r="Q75" s="49" t="s">
        <v>472</v>
      </c>
    </row>
    <row r="76" spans="2:17" ht="15.6" customHeight="1" x14ac:dyDescent="0.3">
      <c r="B76" s="30">
        <v>63</v>
      </c>
      <c r="C76" s="45" t="s">
        <v>470</v>
      </c>
      <c r="D76" s="46"/>
      <c r="E76" s="47"/>
      <c r="F76" s="48"/>
      <c r="G76" s="48"/>
      <c r="H76" s="48" t="s">
        <v>471</v>
      </c>
      <c r="I76" s="48"/>
      <c r="J76" s="48"/>
      <c r="K76" s="49" t="s">
        <v>517</v>
      </c>
      <c r="L76" s="49" t="s">
        <v>519</v>
      </c>
      <c r="M76" s="49" t="s">
        <v>521</v>
      </c>
      <c r="N76" s="49" t="s">
        <v>469</v>
      </c>
      <c r="O76" s="49" t="s">
        <v>469</v>
      </c>
      <c r="P76" s="49" t="s">
        <v>469</v>
      </c>
      <c r="Q76" s="49" t="s">
        <v>472</v>
      </c>
    </row>
    <row r="77" spans="2:17" ht="15.6" customHeight="1" x14ac:dyDescent="0.3">
      <c r="B77" s="30">
        <v>64</v>
      </c>
      <c r="C77" s="45" t="s">
        <v>470</v>
      </c>
      <c r="D77" s="46"/>
      <c r="E77" s="47"/>
      <c r="F77" s="48"/>
      <c r="G77" s="48"/>
      <c r="H77" s="48" t="s">
        <v>471</v>
      </c>
      <c r="I77" s="48"/>
      <c r="J77" s="48"/>
      <c r="K77" s="49" t="s">
        <v>517</v>
      </c>
      <c r="L77" s="49" t="s">
        <v>519</v>
      </c>
      <c r="M77" s="49" t="s">
        <v>521</v>
      </c>
      <c r="N77" s="49" t="s">
        <v>469</v>
      </c>
      <c r="O77" s="49" t="s">
        <v>469</v>
      </c>
      <c r="P77" s="49" t="s">
        <v>469</v>
      </c>
      <c r="Q77" s="49" t="s">
        <v>472</v>
      </c>
    </row>
    <row r="78" spans="2:17" ht="15.6" customHeight="1" x14ac:dyDescent="0.3">
      <c r="B78" s="30">
        <v>65</v>
      </c>
      <c r="C78" s="45" t="s">
        <v>470</v>
      </c>
      <c r="D78" s="46"/>
      <c r="E78" s="47"/>
      <c r="F78" s="48"/>
      <c r="G78" s="48"/>
      <c r="H78" s="48" t="s">
        <v>471</v>
      </c>
      <c r="I78" s="48"/>
      <c r="J78" s="48"/>
      <c r="K78" s="49" t="s">
        <v>517</v>
      </c>
      <c r="L78" s="49" t="s">
        <v>519</v>
      </c>
      <c r="M78" s="49" t="s">
        <v>521</v>
      </c>
      <c r="N78" s="49" t="s">
        <v>469</v>
      </c>
      <c r="O78" s="49" t="s">
        <v>469</v>
      </c>
      <c r="P78" s="49" t="s">
        <v>469</v>
      </c>
      <c r="Q78" s="49" t="s">
        <v>472</v>
      </c>
    </row>
    <row r="79" spans="2:17" ht="15.6" customHeight="1" x14ac:dyDescent="0.3">
      <c r="B79" s="30">
        <v>66</v>
      </c>
      <c r="C79" s="45" t="s">
        <v>470</v>
      </c>
      <c r="D79" s="46"/>
      <c r="E79" s="47"/>
      <c r="F79" s="48"/>
      <c r="G79" s="48"/>
      <c r="H79" s="48" t="s">
        <v>471</v>
      </c>
      <c r="I79" s="48"/>
      <c r="J79" s="48"/>
      <c r="K79" s="49" t="s">
        <v>517</v>
      </c>
      <c r="L79" s="49" t="s">
        <v>519</v>
      </c>
      <c r="M79" s="49" t="s">
        <v>521</v>
      </c>
      <c r="N79" s="49" t="s">
        <v>469</v>
      </c>
      <c r="O79" s="49" t="s">
        <v>469</v>
      </c>
      <c r="P79" s="49" t="s">
        <v>469</v>
      </c>
      <c r="Q79" s="49" t="s">
        <v>472</v>
      </c>
    </row>
    <row r="80" spans="2:17" ht="15.6" customHeight="1" x14ac:dyDescent="0.3">
      <c r="B80" s="30">
        <v>67</v>
      </c>
      <c r="C80" s="45" t="s">
        <v>470</v>
      </c>
      <c r="D80" s="46"/>
      <c r="E80" s="47"/>
      <c r="F80" s="48"/>
      <c r="G80" s="48"/>
      <c r="H80" s="48" t="s">
        <v>471</v>
      </c>
      <c r="I80" s="48"/>
      <c r="J80" s="48"/>
      <c r="K80" s="49" t="s">
        <v>517</v>
      </c>
      <c r="L80" s="49" t="s">
        <v>519</v>
      </c>
      <c r="M80" s="49" t="s">
        <v>521</v>
      </c>
      <c r="N80" s="49" t="s">
        <v>469</v>
      </c>
      <c r="O80" s="49" t="s">
        <v>469</v>
      </c>
      <c r="P80" s="49" t="s">
        <v>469</v>
      </c>
      <c r="Q80" s="49" t="s">
        <v>472</v>
      </c>
    </row>
    <row r="81" spans="2:17" ht="15.6" customHeight="1" x14ac:dyDescent="0.3">
      <c r="B81" s="30">
        <v>68</v>
      </c>
      <c r="C81" s="45" t="s">
        <v>470</v>
      </c>
      <c r="D81" s="46"/>
      <c r="E81" s="47"/>
      <c r="F81" s="48"/>
      <c r="G81" s="48"/>
      <c r="H81" s="48" t="s">
        <v>471</v>
      </c>
      <c r="I81" s="48"/>
      <c r="J81" s="48"/>
      <c r="K81" s="49" t="s">
        <v>517</v>
      </c>
      <c r="L81" s="49" t="s">
        <v>519</v>
      </c>
      <c r="M81" s="49" t="s">
        <v>521</v>
      </c>
      <c r="N81" s="49" t="s">
        <v>469</v>
      </c>
      <c r="O81" s="49" t="s">
        <v>469</v>
      </c>
      <c r="P81" s="49" t="s">
        <v>469</v>
      </c>
      <c r="Q81" s="49" t="s">
        <v>472</v>
      </c>
    </row>
    <row r="82" spans="2:17" ht="15.6" customHeight="1" x14ac:dyDescent="0.3">
      <c r="B82" s="30">
        <v>69</v>
      </c>
      <c r="C82" s="45" t="s">
        <v>470</v>
      </c>
      <c r="D82" s="46"/>
      <c r="E82" s="47"/>
      <c r="F82" s="48"/>
      <c r="G82" s="48"/>
      <c r="H82" s="48" t="s">
        <v>471</v>
      </c>
      <c r="I82" s="48"/>
      <c r="J82" s="48"/>
      <c r="K82" s="49" t="s">
        <v>517</v>
      </c>
      <c r="L82" s="49" t="s">
        <v>519</v>
      </c>
      <c r="M82" s="49" t="s">
        <v>521</v>
      </c>
      <c r="N82" s="49" t="s">
        <v>469</v>
      </c>
      <c r="O82" s="49" t="s">
        <v>469</v>
      </c>
      <c r="P82" s="49" t="s">
        <v>469</v>
      </c>
      <c r="Q82" s="49" t="s">
        <v>472</v>
      </c>
    </row>
    <row r="83" spans="2:17" ht="15.6" customHeight="1" x14ac:dyDescent="0.3">
      <c r="B83" s="30">
        <v>70</v>
      </c>
      <c r="C83" s="45" t="s">
        <v>470</v>
      </c>
      <c r="D83" s="46"/>
      <c r="E83" s="47"/>
      <c r="F83" s="48"/>
      <c r="G83" s="48"/>
      <c r="H83" s="48" t="s">
        <v>471</v>
      </c>
      <c r="I83" s="48"/>
      <c r="J83" s="48"/>
      <c r="K83" s="49" t="s">
        <v>517</v>
      </c>
      <c r="L83" s="49" t="s">
        <v>519</v>
      </c>
      <c r="M83" s="49" t="s">
        <v>521</v>
      </c>
      <c r="N83" s="49" t="s">
        <v>469</v>
      </c>
      <c r="O83" s="49" t="s">
        <v>469</v>
      </c>
      <c r="P83" s="49" t="s">
        <v>469</v>
      </c>
      <c r="Q83" s="49" t="s">
        <v>472</v>
      </c>
    </row>
    <row r="84" spans="2:17" ht="15.6" customHeight="1" x14ac:dyDescent="0.3">
      <c r="B84" s="30">
        <v>71</v>
      </c>
      <c r="C84" s="45" t="s">
        <v>470</v>
      </c>
      <c r="D84" s="46"/>
      <c r="E84" s="47"/>
      <c r="F84" s="48"/>
      <c r="G84" s="48"/>
      <c r="H84" s="48" t="s">
        <v>471</v>
      </c>
      <c r="I84" s="48"/>
      <c r="J84" s="48"/>
      <c r="K84" s="49" t="s">
        <v>517</v>
      </c>
      <c r="L84" s="49" t="s">
        <v>519</v>
      </c>
      <c r="M84" s="49" t="s">
        <v>521</v>
      </c>
      <c r="N84" s="49" t="s">
        <v>469</v>
      </c>
      <c r="O84" s="49" t="s">
        <v>469</v>
      </c>
      <c r="P84" s="49" t="s">
        <v>469</v>
      </c>
      <c r="Q84" s="49" t="s">
        <v>472</v>
      </c>
    </row>
    <row r="85" spans="2:17" ht="15.6" customHeight="1" x14ac:dyDescent="0.3">
      <c r="B85" s="30">
        <v>72</v>
      </c>
      <c r="C85" s="45" t="s">
        <v>470</v>
      </c>
      <c r="D85" s="46"/>
      <c r="E85" s="47"/>
      <c r="F85" s="48"/>
      <c r="G85" s="48"/>
      <c r="H85" s="48" t="s">
        <v>471</v>
      </c>
      <c r="I85" s="48"/>
      <c r="J85" s="48"/>
      <c r="K85" s="49" t="s">
        <v>517</v>
      </c>
      <c r="L85" s="49" t="s">
        <v>519</v>
      </c>
      <c r="M85" s="49" t="s">
        <v>521</v>
      </c>
      <c r="N85" s="49" t="s">
        <v>469</v>
      </c>
      <c r="O85" s="49" t="s">
        <v>469</v>
      </c>
      <c r="P85" s="49" t="s">
        <v>469</v>
      </c>
      <c r="Q85" s="49" t="s">
        <v>472</v>
      </c>
    </row>
    <row r="86" spans="2:17" ht="15.6" customHeight="1" x14ac:dyDescent="0.3">
      <c r="B86" s="30">
        <v>73</v>
      </c>
      <c r="C86" s="45" t="s">
        <v>470</v>
      </c>
      <c r="D86" s="46"/>
      <c r="E86" s="47"/>
      <c r="F86" s="48"/>
      <c r="G86" s="48"/>
      <c r="H86" s="48" t="s">
        <v>471</v>
      </c>
      <c r="I86" s="48"/>
      <c r="J86" s="48"/>
      <c r="K86" s="49" t="s">
        <v>517</v>
      </c>
      <c r="L86" s="49" t="s">
        <v>519</v>
      </c>
      <c r="M86" s="49" t="s">
        <v>521</v>
      </c>
      <c r="N86" s="49" t="s">
        <v>469</v>
      </c>
      <c r="O86" s="49" t="s">
        <v>469</v>
      </c>
      <c r="P86" s="49" t="s">
        <v>469</v>
      </c>
      <c r="Q86" s="49" t="s">
        <v>472</v>
      </c>
    </row>
    <row r="87" spans="2:17" ht="15.6" customHeight="1" x14ac:dyDescent="0.3">
      <c r="B87" s="30">
        <v>74</v>
      </c>
      <c r="C87" s="45" t="s">
        <v>470</v>
      </c>
      <c r="D87" s="46"/>
      <c r="E87" s="47"/>
      <c r="F87" s="48"/>
      <c r="G87" s="48"/>
      <c r="H87" s="48" t="s">
        <v>471</v>
      </c>
      <c r="I87" s="48"/>
      <c r="J87" s="48"/>
      <c r="K87" s="49" t="s">
        <v>517</v>
      </c>
      <c r="L87" s="49" t="s">
        <v>519</v>
      </c>
      <c r="M87" s="49" t="s">
        <v>521</v>
      </c>
      <c r="N87" s="49" t="s">
        <v>469</v>
      </c>
      <c r="O87" s="49" t="s">
        <v>469</v>
      </c>
      <c r="P87" s="49" t="s">
        <v>469</v>
      </c>
      <c r="Q87" s="49" t="s">
        <v>472</v>
      </c>
    </row>
    <row r="88" spans="2:17" ht="15.6" customHeight="1" x14ac:dyDescent="0.3">
      <c r="B88" s="30">
        <v>75</v>
      </c>
      <c r="C88" s="45" t="s">
        <v>470</v>
      </c>
      <c r="D88" s="46"/>
      <c r="E88" s="47"/>
      <c r="F88" s="48"/>
      <c r="G88" s="48"/>
      <c r="H88" s="48" t="s">
        <v>471</v>
      </c>
      <c r="I88" s="48"/>
      <c r="J88" s="48"/>
      <c r="K88" s="49" t="s">
        <v>517</v>
      </c>
      <c r="L88" s="49" t="s">
        <v>519</v>
      </c>
      <c r="M88" s="49" t="s">
        <v>521</v>
      </c>
      <c r="N88" s="49" t="s">
        <v>469</v>
      </c>
      <c r="O88" s="49" t="s">
        <v>469</v>
      </c>
      <c r="P88" s="49" t="s">
        <v>469</v>
      </c>
      <c r="Q88" s="49" t="s">
        <v>472</v>
      </c>
    </row>
    <row r="89" spans="2:17" ht="15.6" customHeight="1" x14ac:dyDescent="0.3">
      <c r="B89" s="30">
        <v>76</v>
      </c>
      <c r="C89" s="45" t="s">
        <v>470</v>
      </c>
      <c r="D89" s="46"/>
      <c r="E89" s="47"/>
      <c r="F89" s="48"/>
      <c r="G89" s="48"/>
      <c r="H89" s="48" t="s">
        <v>471</v>
      </c>
      <c r="I89" s="48"/>
      <c r="J89" s="48"/>
      <c r="K89" s="49" t="s">
        <v>517</v>
      </c>
      <c r="L89" s="49" t="s">
        <v>519</v>
      </c>
      <c r="M89" s="49" t="s">
        <v>521</v>
      </c>
      <c r="N89" s="49" t="s">
        <v>469</v>
      </c>
      <c r="O89" s="49" t="s">
        <v>469</v>
      </c>
      <c r="P89" s="49" t="s">
        <v>469</v>
      </c>
      <c r="Q89" s="49" t="s">
        <v>472</v>
      </c>
    </row>
    <row r="90" spans="2:17" ht="15.6" customHeight="1" x14ac:dyDescent="0.3">
      <c r="B90" s="30">
        <v>77</v>
      </c>
      <c r="C90" s="45" t="s">
        <v>470</v>
      </c>
      <c r="D90" s="46"/>
      <c r="E90" s="47"/>
      <c r="F90" s="48"/>
      <c r="G90" s="48"/>
      <c r="H90" s="48" t="s">
        <v>471</v>
      </c>
      <c r="I90" s="48"/>
      <c r="J90" s="48"/>
      <c r="K90" s="49" t="s">
        <v>517</v>
      </c>
      <c r="L90" s="49" t="s">
        <v>519</v>
      </c>
      <c r="M90" s="49" t="s">
        <v>521</v>
      </c>
      <c r="N90" s="49" t="s">
        <v>469</v>
      </c>
      <c r="O90" s="49" t="s">
        <v>469</v>
      </c>
      <c r="P90" s="49" t="s">
        <v>469</v>
      </c>
      <c r="Q90" s="49" t="s">
        <v>472</v>
      </c>
    </row>
    <row r="91" spans="2:17" ht="15.6" customHeight="1" x14ac:dyDescent="0.3">
      <c r="B91" s="30">
        <v>78</v>
      </c>
      <c r="C91" s="45" t="s">
        <v>470</v>
      </c>
      <c r="D91" s="46"/>
      <c r="E91" s="47"/>
      <c r="F91" s="48"/>
      <c r="G91" s="48"/>
      <c r="H91" s="48" t="s">
        <v>471</v>
      </c>
      <c r="I91" s="48"/>
      <c r="J91" s="48"/>
      <c r="K91" s="49" t="s">
        <v>517</v>
      </c>
      <c r="L91" s="49" t="s">
        <v>519</v>
      </c>
      <c r="M91" s="49" t="s">
        <v>521</v>
      </c>
      <c r="N91" s="49" t="s">
        <v>469</v>
      </c>
      <c r="O91" s="49" t="s">
        <v>469</v>
      </c>
      <c r="P91" s="49" t="s">
        <v>469</v>
      </c>
      <c r="Q91" s="49" t="s">
        <v>472</v>
      </c>
    </row>
    <row r="92" spans="2:17" ht="15.6" customHeight="1" x14ac:dyDescent="0.3">
      <c r="B92" s="30">
        <v>79</v>
      </c>
      <c r="C92" s="45" t="s">
        <v>470</v>
      </c>
      <c r="D92" s="46"/>
      <c r="E92" s="47"/>
      <c r="F92" s="48"/>
      <c r="G92" s="48"/>
      <c r="H92" s="48" t="s">
        <v>471</v>
      </c>
      <c r="I92" s="48"/>
      <c r="J92" s="48"/>
      <c r="K92" s="49" t="s">
        <v>517</v>
      </c>
      <c r="L92" s="49" t="s">
        <v>519</v>
      </c>
      <c r="M92" s="49" t="s">
        <v>521</v>
      </c>
      <c r="N92" s="49" t="s">
        <v>469</v>
      </c>
      <c r="O92" s="49" t="s">
        <v>469</v>
      </c>
      <c r="P92" s="49" t="s">
        <v>469</v>
      </c>
      <c r="Q92" s="49" t="s">
        <v>472</v>
      </c>
    </row>
    <row r="93" spans="2:17" ht="15.6" customHeight="1" x14ac:dyDescent="0.3">
      <c r="B93" s="30">
        <v>80</v>
      </c>
      <c r="C93" s="45" t="s">
        <v>470</v>
      </c>
      <c r="D93" s="46"/>
      <c r="E93" s="47"/>
      <c r="F93" s="48"/>
      <c r="G93" s="48"/>
      <c r="H93" s="48" t="s">
        <v>471</v>
      </c>
      <c r="I93" s="48"/>
      <c r="J93" s="48"/>
      <c r="K93" s="49" t="s">
        <v>517</v>
      </c>
      <c r="L93" s="49" t="s">
        <v>519</v>
      </c>
      <c r="M93" s="49" t="s">
        <v>521</v>
      </c>
      <c r="N93" s="49" t="s">
        <v>469</v>
      </c>
      <c r="O93" s="49" t="s">
        <v>469</v>
      </c>
      <c r="P93" s="49" t="s">
        <v>469</v>
      </c>
      <c r="Q93" s="49" t="s">
        <v>472</v>
      </c>
    </row>
    <row r="94" spans="2:17" ht="15.6" customHeight="1" x14ac:dyDescent="0.3">
      <c r="B94" s="30">
        <v>81</v>
      </c>
      <c r="C94" s="45" t="s">
        <v>470</v>
      </c>
      <c r="D94" s="46"/>
      <c r="E94" s="47"/>
      <c r="F94" s="48"/>
      <c r="G94" s="48"/>
      <c r="H94" s="48" t="s">
        <v>471</v>
      </c>
      <c r="I94" s="48"/>
      <c r="J94" s="48"/>
      <c r="K94" s="49" t="s">
        <v>517</v>
      </c>
      <c r="L94" s="49" t="s">
        <v>519</v>
      </c>
      <c r="M94" s="49" t="s">
        <v>521</v>
      </c>
      <c r="N94" s="49" t="s">
        <v>469</v>
      </c>
      <c r="O94" s="49" t="s">
        <v>469</v>
      </c>
      <c r="P94" s="49" t="s">
        <v>469</v>
      </c>
      <c r="Q94" s="49" t="s">
        <v>472</v>
      </c>
    </row>
    <row r="95" spans="2:17" ht="15.6" customHeight="1" x14ac:dyDescent="0.3">
      <c r="B95" s="30">
        <v>82</v>
      </c>
      <c r="C95" s="45" t="s">
        <v>470</v>
      </c>
      <c r="D95" s="46"/>
      <c r="E95" s="47"/>
      <c r="F95" s="48"/>
      <c r="G95" s="48"/>
      <c r="H95" s="48" t="s">
        <v>471</v>
      </c>
      <c r="I95" s="48"/>
      <c r="J95" s="48"/>
      <c r="K95" s="49" t="s">
        <v>517</v>
      </c>
      <c r="L95" s="49" t="s">
        <v>519</v>
      </c>
      <c r="M95" s="49" t="s">
        <v>521</v>
      </c>
      <c r="N95" s="49" t="s">
        <v>469</v>
      </c>
      <c r="O95" s="49" t="s">
        <v>469</v>
      </c>
      <c r="P95" s="49" t="s">
        <v>469</v>
      </c>
      <c r="Q95" s="49" t="s">
        <v>472</v>
      </c>
    </row>
    <row r="96" spans="2:17" ht="15.6" customHeight="1" x14ac:dyDescent="0.3">
      <c r="B96" s="30">
        <v>83</v>
      </c>
      <c r="C96" s="45" t="s">
        <v>470</v>
      </c>
      <c r="D96" s="46"/>
      <c r="E96" s="47"/>
      <c r="F96" s="48"/>
      <c r="G96" s="48"/>
      <c r="H96" s="48" t="s">
        <v>471</v>
      </c>
      <c r="I96" s="48"/>
      <c r="J96" s="48"/>
      <c r="K96" s="49" t="s">
        <v>517</v>
      </c>
      <c r="L96" s="49" t="s">
        <v>519</v>
      </c>
      <c r="M96" s="49" t="s">
        <v>521</v>
      </c>
      <c r="N96" s="49" t="s">
        <v>469</v>
      </c>
      <c r="O96" s="49" t="s">
        <v>469</v>
      </c>
      <c r="P96" s="49" t="s">
        <v>469</v>
      </c>
      <c r="Q96" s="49" t="s">
        <v>472</v>
      </c>
    </row>
    <row r="97" spans="2:17" ht="15.6" customHeight="1" x14ac:dyDescent="0.3">
      <c r="B97" s="30">
        <v>84</v>
      </c>
      <c r="C97" s="45" t="s">
        <v>470</v>
      </c>
      <c r="D97" s="46"/>
      <c r="E97" s="47"/>
      <c r="F97" s="48"/>
      <c r="G97" s="48"/>
      <c r="H97" s="48" t="s">
        <v>471</v>
      </c>
      <c r="I97" s="48"/>
      <c r="J97" s="48"/>
      <c r="K97" s="49" t="s">
        <v>517</v>
      </c>
      <c r="L97" s="49" t="s">
        <v>519</v>
      </c>
      <c r="M97" s="49" t="s">
        <v>521</v>
      </c>
      <c r="N97" s="49" t="s">
        <v>469</v>
      </c>
      <c r="O97" s="49" t="s">
        <v>469</v>
      </c>
      <c r="P97" s="49" t="s">
        <v>469</v>
      </c>
      <c r="Q97" s="49" t="s">
        <v>472</v>
      </c>
    </row>
    <row r="98" spans="2:17" ht="15.6" customHeight="1" x14ac:dyDescent="0.3">
      <c r="B98" s="30">
        <v>85</v>
      </c>
      <c r="C98" s="45" t="s">
        <v>470</v>
      </c>
      <c r="D98" s="46"/>
      <c r="E98" s="47"/>
      <c r="F98" s="48"/>
      <c r="G98" s="48"/>
      <c r="H98" s="48" t="s">
        <v>471</v>
      </c>
      <c r="I98" s="48"/>
      <c r="J98" s="48"/>
      <c r="K98" s="49" t="s">
        <v>517</v>
      </c>
      <c r="L98" s="49" t="s">
        <v>519</v>
      </c>
      <c r="M98" s="49" t="s">
        <v>521</v>
      </c>
      <c r="N98" s="49" t="s">
        <v>469</v>
      </c>
      <c r="O98" s="49" t="s">
        <v>469</v>
      </c>
      <c r="P98" s="49" t="s">
        <v>469</v>
      </c>
      <c r="Q98" s="49" t="s">
        <v>472</v>
      </c>
    </row>
    <row r="99" spans="2:17" ht="15.6" customHeight="1" x14ac:dyDescent="0.3">
      <c r="B99" s="30">
        <v>86</v>
      </c>
      <c r="C99" s="45" t="s">
        <v>470</v>
      </c>
      <c r="D99" s="46"/>
      <c r="E99" s="47"/>
      <c r="F99" s="48"/>
      <c r="G99" s="48"/>
      <c r="H99" s="48" t="s">
        <v>471</v>
      </c>
      <c r="I99" s="48"/>
      <c r="J99" s="48"/>
      <c r="K99" s="49" t="s">
        <v>517</v>
      </c>
      <c r="L99" s="49" t="s">
        <v>519</v>
      </c>
      <c r="M99" s="49" t="s">
        <v>521</v>
      </c>
      <c r="N99" s="49" t="s">
        <v>469</v>
      </c>
      <c r="O99" s="49" t="s">
        <v>469</v>
      </c>
      <c r="P99" s="49" t="s">
        <v>469</v>
      </c>
      <c r="Q99" s="49" t="s">
        <v>472</v>
      </c>
    </row>
    <row r="100" spans="2:17" ht="15.6" customHeight="1" x14ac:dyDescent="0.3">
      <c r="B100" s="30">
        <v>87</v>
      </c>
      <c r="C100" s="45" t="s">
        <v>470</v>
      </c>
      <c r="D100" s="46"/>
      <c r="E100" s="47"/>
      <c r="F100" s="48"/>
      <c r="G100" s="48"/>
      <c r="H100" s="48" t="s">
        <v>471</v>
      </c>
      <c r="I100" s="48"/>
      <c r="J100" s="48"/>
      <c r="K100" s="49" t="s">
        <v>517</v>
      </c>
      <c r="L100" s="49" t="s">
        <v>519</v>
      </c>
      <c r="M100" s="49" t="s">
        <v>521</v>
      </c>
      <c r="N100" s="49" t="s">
        <v>469</v>
      </c>
      <c r="O100" s="49" t="s">
        <v>469</v>
      </c>
      <c r="P100" s="49" t="s">
        <v>469</v>
      </c>
      <c r="Q100" s="49" t="s">
        <v>472</v>
      </c>
    </row>
    <row r="101" spans="2:17" ht="15.6" customHeight="1" x14ac:dyDescent="0.3">
      <c r="B101" s="30">
        <v>88</v>
      </c>
      <c r="C101" s="45" t="s">
        <v>470</v>
      </c>
      <c r="D101" s="46"/>
      <c r="E101" s="47"/>
      <c r="F101" s="48"/>
      <c r="G101" s="48"/>
      <c r="H101" s="48" t="s">
        <v>471</v>
      </c>
      <c r="I101" s="48"/>
      <c r="J101" s="48"/>
      <c r="K101" s="49" t="s">
        <v>517</v>
      </c>
      <c r="L101" s="49" t="s">
        <v>519</v>
      </c>
      <c r="M101" s="49" t="s">
        <v>521</v>
      </c>
      <c r="N101" s="49" t="s">
        <v>469</v>
      </c>
      <c r="O101" s="49" t="s">
        <v>469</v>
      </c>
      <c r="P101" s="49" t="s">
        <v>469</v>
      </c>
      <c r="Q101" s="49" t="s">
        <v>472</v>
      </c>
    </row>
    <row r="102" spans="2:17" ht="15.6" customHeight="1" x14ac:dyDescent="0.3">
      <c r="B102" s="30">
        <v>89</v>
      </c>
      <c r="C102" s="45" t="s">
        <v>470</v>
      </c>
      <c r="D102" s="46"/>
      <c r="E102" s="47"/>
      <c r="F102" s="48"/>
      <c r="G102" s="48"/>
      <c r="H102" s="48" t="s">
        <v>471</v>
      </c>
      <c r="I102" s="48"/>
      <c r="J102" s="48"/>
      <c r="K102" s="49" t="s">
        <v>517</v>
      </c>
      <c r="L102" s="49" t="s">
        <v>519</v>
      </c>
      <c r="M102" s="49" t="s">
        <v>521</v>
      </c>
      <c r="N102" s="49" t="s">
        <v>469</v>
      </c>
      <c r="O102" s="49" t="s">
        <v>469</v>
      </c>
      <c r="P102" s="49" t="s">
        <v>469</v>
      </c>
      <c r="Q102" s="49" t="s">
        <v>472</v>
      </c>
    </row>
    <row r="103" spans="2:17" ht="15.6" customHeight="1" x14ac:dyDescent="0.3">
      <c r="B103" s="30">
        <v>90</v>
      </c>
      <c r="C103" s="45" t="s">
        <v>470</v>
      </c>
      <c r="D103" s="46"/>
      <c r="E103" s="47"/>
      <c r="F103" s="48"/>
      <c r="G103" s="48"/>
      <c r="H103" s="48" t="s">
        <v>471</v>
      </c>
      <c r="I103" s="48"/>
      <c r="J103" s="48"/>
      <c r="K103" s="49" t="s">
        <v>517</v>
      </c>
      <c r="L103" s="49" t="s">
        <v>519</v>
      </c>
      <c r="M103" s="49" t="s">
        <v>521</v>
      </c>
      <c r="N103" s="49" t="s">
        <v>469</v>
      </c>
      <c r="O103" s="49" t="s">
        <v>469</v>
      </c>
      <c r="P103" s="49" t="s">
        <v>469</v>
      </c>
      <c r="Q103" s="49" t="s">
        <v>472</v>
      </c>
    </row>
    <row r="104" spans="2:17" ht="15.6" customHeight="1" x14ac:dyDescent="0.3">
      <c r="B104" s="30">
        <v>91</v>
      </c>
      <c r="C104" s="45" t="s">
        <v>470</v>
      </c>
      <c r="D104" s="46"/>
      <c r="E104" s="47"/>
      <c r="F104" s="48"/>
      <c r="G104" s="48"/>
      <c r="H104" s="48" t="s">
        <v>471</v>
      </c>
      <c r="I104" s="48"/>
      <c r="J104" s="48"/>
      <c r="K104" s="49" t="s">
        <v>517</v>
      </c>
      <c r="L104" s="49" t="s">
        <v>519</v>
      </c>
      <c r="M104" s="49" t="s">
        <v>521</v>
      </c>
      <c r="N104" s="49" t="s">
        <v>469</v>
      </c>
      <c r="O104" s="49" t="s">
        <v>469</v>
      </c>
      <c r="P104" s="49" t="s">
        <v>469</v>
      </c>
      <c r="Q104" s="49" t="s">
        <v>472</v>
      </c>
    </row>
    <row r="105" spans="2:17" ht="15.6" customHeight="1" x14ac:dyDescent="0.3">
      <c r="B105" s="30">
        <v>92</v>
      </c>
      <c r="C105" s="45" t="s">
        <v>470</v>
      </c>
      <c r="D105" s="46"/>
      <c r="E105" s="47"/>
      <c r="F105" s="48"/>
      <c r="G105" s="48"/>
      <c r="H105" s="48" t="s">
        <v>471</v>
      </c>
      <c r="I105" s="48"/>
      <c r="J105" s="48"/>
      <c r="K105" s="49" t="s">
        <v>517</v>
      </c>
      <c r="L105" s="49" t="s">
        <v>519</v>
      </c>
      <c r="M105" s="49" t="s">
        <v>521</v>
      </c>
      <c r="N105" s="49" t="s">
        <v>469</v>
      </c>
      <c r="O105" s="49" t="s">
        <v>469</v>
      </c>
      <c r="P105" s="49" t="s">
        <v>469</v>
      </c>
      <c r="Q105" s="49" t="s">
        <v>472</v>
      </c>
    </row>
    <row r="106" spans="2:17" ht="15.6" customHeight="1" x14ac:dyDescent="0.3">
      <c r="B106" s="30">
        <v>93</v>
      </c>
      <c r="C106" s="45" t="s">
        <v>470</v>
      </c>
      <c r="D106" s="46"/>
      <c r="E106" s="47"/>
      <c r="F106" s="48"/>
      <c r="G106" s="48"/>
      <c r="H106" s="48" t="s">
        <v>471</v>
      </c>
      <c r="I106" s="48"/>
      <c r="J106" s="48"/>
      <c r="K106" s="49" t="s">
        <v>517</v>
      </c>
      <c r="L106" s="49" t="s">
        <v>519</v>
      </c>
      <c r="M106" s="49" t="s">
        <v>521</v>
      </c>
      <c r="N106" s="49" t="s">
        <v>469</v>
      </c>
      <c r="O106" s="49" t="s">
        <v>469</v>
      </c>
      <c r="P106" s="49" t="s">
        <v>469</v>
      </c>
      <c r="Q106" s="49" t="s">
        <v>472</v>
      </c>
    </row>
    <row r="107" spans="2:17" ht="15.6" customHeight="1" x14ac:dyDescent="0.3">
      <c r="B107" s="30">
        <v>94</v>
      </c>
      <c r="C107" s="45" t="s">
        <v>470</v>
      </c>
      <c r="D107" s="46"/>
      <c r="E107" s="47"/>
      <c r="F107" s="48"/>
      <c r="G107" s="48"/>
      <c r="H107" s="48" t="s">
        <v>471</v>
      </c>
      <c r="I107" s="48"/>
      <c r="J107" s="48"/>
      <c r="K107" s="49" t="s">
        <v>517</v>
      </c>
      <c r="L107" s="49" t="s">
        <v>519</v>
      </c>
      <c r="M107" s="49" t="s">
        <v>521</v>
      </c>
      <c r="N107" s="49" t="s">
        <v>469</v>
      </c>
      <c r="O107" s="49" t="s">
        <v>469</v>
      </c>
      <c r="P107" s="49" t="s">
        <v>469</v>
      </c>
      <c r="Q107" s="49" t="s">
        <v>472</v>
      </c>
    </row>
    <row r="108" spans="2:17" ht="15.6" customHeight="1" x14ac:dyDescent="0.3">
      <c r="B108" s="30">
        <v>95</v>
      </c>
      <c r="C108" s="45" t="s">
        <v>470</v>
      </c>
      <c r="D108" s="46"/>
      <c r="E108" s="47"/>
      <c r="F108" s="48"/>
      <c r="G108" s="48"/>
      <c r="H108" s="48" t="s">
        <v>471</v>
      </c>
      <c r="I108" s="48"/>
      <c r="J108" s="48"/>
      <c r="K108" s="49" t="s">
        <v>517</v>
      </c>
      <c r="L108" s="49" t="s">
        <v>519</v>
      </c>
      <c r="M108" s="49" t="s">
        <v>521</v>
      </c>
      <c r="N108" s="49" t="s">
        <v>469</v>
      </c>
      <c r="O108" s="49" t="s">
        <v>469</v>
      </c>
      <c r="P108" s="49" t="s">
        <v>469</v>
      </c>
      <c r="Q108" s="49" t="s">
        <v>472</v>
      </c>
    </row>
    <row r="109" spans="2:17" ht="15.6" customHeight="1" x14ac:dyDescent="0.3">
      <c r="B109" s="30">
        <v>96</v>
      </c>
      <c r="C109" s="45" t="s">
        <v>470</v>
      </c>
      <c r="D109" s="46"/>
      <c r="E109" s="47"/>
      <c r="F109" s="48"/>
      <c r="G109" s="48"/>
      <c r="H109" s="48" t="s">
        <v>471</v>
      </c>
      <c r="I109" s="48"/>
      <c r="J109" s="48"/>
      <c r="K109" s="49" t="s">
        <v>517</v>
      </c>
      <c r="L109" s="49" t="s">
        <v>519</v>
      </c>
      <c r="M109" s="49" t="s">
        <v>521</v>
      </c>
      <c r="N109" s="49" t="s">
        <v>469</v>
      </c>
      <c r="O109" s="49" t="s">
        <v>469</v>
      </c>
      <c r="P109" s="49" t="s">
        <v>469</v>
      </c>
      <c r="Q109" s="49" t="s">
        <v>472</v>
      </c>
    </row>
    <row r="110" spans="2:17" ht="15.6" customHeight="1" x14ac:dyDescent="0.3">
      <c r="B110" s="30">
        <v>97</v>
      </c>
      <c r="C110" s="45" t="s">
        <v>470</v>
      </c>
      <c r="D110" s="46"/>
      <c r="E110" s="47"/>
      <c r="F110" s="48"/>
      <c r="G110" s="48"/>
      <c r="H110" s="48" t="s">
        <v>471</v>
      </c>
      <c r="I110" s="48"/>
      <c r="J110" s="48"/>
      <c r="K110" s="49" t="s">
        <v>517</v>
      </c>
      <c r="L110" s="49" t="s">
        <v>519</v>
      </c>
      <c r="M110" s="49" t="s">
        <v>521</v>
      </c>
      <c r="N110" s="49" t="s">
        <v>469</v>
      </c>
      <c r="O110" s="49" t="s">
        <v>469</v>
      </c>
      <c r="P110" s="49" t="s">
        <v>469</v>
      </c>
      <c r="Q110" s="49" t="s">
        <v>472</v>
      </c>
    </row>
    <row r="111" spans="2:17" ht="15.6" customHeight="1" x14ac:dyDescent="0.3">
      <c r="B111" s="30">
        <v>98</v>
      </c>
      <c r="C111" s="45" t="s">
        <v>470</v>
      </c>
      <c r="D111" s="46"/>
      <c r="E111" s="47"/>
      <c r="F111" s="48"/>
      <c r="G111" s="48"/>
      <c r="H111" s="48" t="s">
        <v>471</v>
      </c>
      <c r="I111" s="48"/>
      <c r="J111" s="48"/>
      <c r="K111" s="49" t="s">
        <v>517</v>
      </c>
      <c r="L111" s="49" t="s">
        <v>519</v>
      </c>
      <c r="M111" s="49" t="s">
        <v>521</v>
      </c>
      <c r="N111" s="49" t="s">
        <v>469</v>
      </c>
      <c r="O111" s="49" t="s">
        <v>469</v>
      </c>
      <c r="P111" s="49" t="s">
        <v>469</v>
      </c>
      <c r="Q111" s="49" t="s">
        <v>472</v>
      </c>
    </row>
    <row r="112" spans="2:17" ht="15.6" customHeight="1" x14ac:dyDescent="0.3">
      <c r="B112" s="30">
        <v>99</v>
      </c>
      <c r="C112" s="45" t="s">
        <v>470</v>
      </c>
      <c r="D112" s="46"/>
      <c r="E112" s="47"/>
      <c r="F112" s="48"/>
      <c r="G112" s="48"/>
      <c r="H112" s="48" t="s">
        <v>471</v>
      </c>
      <c r="I112" s="48"/>
      <c r="J112" s="48"/>
      <c r="K112" s="49" t="s">
        <v>517</v>
      </c>
      <c r="L112" s="49" t="s">
        <v>519</v>
      </c>
      <c r="M112" s="49" t="s">
        <v>521</v>
      </c>
      <c r="N112" s="49" t="s">
        <v>469</v>
      </c>
      <c r="O112" s="49" t="s">
        <v>469</v>
      </c>
      <c r="P112" s="49" t="s">
        <v>469</v>
      </c>
      <c r="Q112" s="49" t="s">
        <v>472</v>
      </c>
    </row>
    <row r="113" spans="2:23" ht="15.6" customHeight="1" x14ac:dyDescent="0.3">
      <c r="B113" s="30">
        <v>100</v>
      </c>
      <c r="C113" s="45" t="s">
        <v>470</v>
      </c>
      <c r="D113" s="46"/>
      <c r="E113" s="47"/>
      <c r="F113" s="48"/>
      <c r="G113" s="48"/>
      <c r="H113" s="48" t="s">
        <v>471</v>
      </c>
      <c r="I113" s="48"/>
      <c r="J113" s="48"/>
      <c r="K113" s="49" t="s">
        <v>517</v>
      </c>
      <c r="L113" s="49" t="s">
        <v>519</v>
      </c>
      <c r="M113" s="49" t="s">
        <v>521</v>
      </c>
      <c r="N113" s="49" t="s">
        <v>469</v>
      </c>
      <c r="O113" s="49" t="s">
        <v>469</v>
      </c>
      <c r="P113" s="49" t="s">
        <v>469</v>
      </c>
      <c r="Q113" s="49" t="s">
        <v>472</v>
      </c>
    </row>
    <row r="114" spans="2:23" ht="12" hidden="1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23" ht="12.75" hidden="1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2:23" ht="12.75" hidden="1" customHeight="1" x14ac:dyDescent="0.3">
      <c r="B116" s="2"/>
      <c r="C116" s="2"/>
      <c r="D116" s="2" t="s">
        <v>1</v>
      </c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2:23" ht="12.75" hidden="1" customHeight="1" x14ac:dyDescent="0.3">
      <c r="B117" s="2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2:23" ht="12.75" hidden="1" customHeight="1" x14ac:dyDescent="0.3">
      <c r="B118" s="2"/>
      <c r="C118" s="2"/>
      <c r="D118" s="2" t="s">
        <v>2</v>
      </c>
      <c r="E118" s="3">
        <v>50</v>
      </c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2:23" ht="12.75" hidden="1" customHeight="1" x14ac:dyDescent="0.3">
      <c r="B119" s="2"/>
      <c r="C119" s="2"/>
      <c r="D119" s="2" t="s">
        <v>3</v>
      </c>
      <c r="E119" s="3">
        <v>35</v>
      </c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2:23" ht="12.75" hidden="1" customHeight="1" x14ac:dyDescent="0.3">
      <c r="B120" s="2"/>
      <c r="C120" s="2"/>
      <c r="D120" s="2" t="s">
        <v>4</v>
      </c>
      <c r="E120" s="3">
        <v>20</v>
      </c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2:23" ht="12.75" hidden="1" customHeight="1" x14ac:dyDescent="0.3">
      <c r="B121" s="2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2:23" ht="12.75" hidden="1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2:23" ht="17.399999999999999" hidden="1" x14ac:dyDescent="0.3">
      <c r="B123" s="80" t="s">
        <v>487</v>
      </c>
      <c r="C123" s="81"/>
      <c r="D123" s="81"/>
      <c r="E123" s="81"/>
      <c r="F123" s="8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2:23" ht="15.6" hidden="1" customHeight="1" x14ac:dyDescent="0.3">
      <c r="B124" s="35" t="s">
        <v>452</v>
      </c>
      <c r="C124" s="35" t="s">
        <v>475</v>
      </c>
      <c r="D124" s="78" t="s">
        <v>476</v>
      </c>
      <c r="E124" s="79"/>
      <c r="F124" s="35" t="s">
        <v>406</v>
      </c>
      <c r="G124" s="35" t="s">
        <v>422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2:23" ht="31.05" hidden="1" customHeight="1" x14ac:dyDescent="0.3">
      <c r="B125" s="19">
        <v>1</v>
      </c>
      <c r="C125" s="28" t="s">
        <v>477</v>
      </c>
      <c r="D125" s="76" t="s">
        <v>480</v>
      </c>
      <c r="E125" s="77"/>
      <c r="F125" s="32" t="s">
        <v>469</v>
      </c>
      <c r="G125" s="32" t="s">
        <v>472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2:23" ht="31.05" hidden="1" customHeight="1" x14ac:dyDescent="0.3">
      <c r="B126" s="20">
        <f t="shared" ref="B126:B128" si="0">B125+1</f>
        <v>2</v>
      </c>
      <c r="C126" s="31" t="s">
        <v>477</v>
      </c>
      <c r="D126" s="76" t="s">
        <v>480</v>
      </c>
      <c r="E126" s="77"/>
      <c r="F126" s="32" t="s">
        <v>469</v>
      </c>
      <c r="G126" s="32" t="s">
        <v>472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2:23" ht="31.05" hidden="1" customHeight="1" x14ac:dyDescent="0.3">
      <c r="B127" s="20">
        <f t="shared" si="0"/>
        <v>3</v>
      </c>
      <c r="C127" s="31" t="s">
        <v>477</v>
      </c>
      <c r="D127" s="76" t="s">
        <v>480</v>
      </c>
      <c r="E127" s="77"/>
      <c r="F127" s="32" t="s">
        <v>469</v>
      </c>
      <c r="G127" s="32" t="s">
        <v>472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ht="31.05" hidden="1" customHeight="1" x14ac:dyDescent="0.3">
      <c r="B128" s="20">
        <f t="shared" si="0"/>
        <v>4</v>
      </c>
      <c r="C128" s="31" t="s">
        <v>477</v>
      </c>
      <c r="D128" s="76" t="s">
        <v>480</v>
      </c>
      <c r="E128" s="77"/>
      <c r="F128" s="32" t="s">
        <v>469</v>
      </c>
      <c r="G128" s="32" t="s">
        <v>472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ht="31.05" hidden="1" customHeight="1" x14ac:dyDescent="0.3">
      <c r="B129" s="20">
        <v>5</v>
      </c>
      <c r="C129" s="31" t="s">
        <v>477</v>
      </c>
      <c r="D129" s="76" t="s">
        <v>480</v>
      </c>
      <c r="E129" s="77"/>
      <c r="F129" s="32" t="s">
        <v>469</v>
      </c>
      <c r="G129" s="32" t="s">
        <v>472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ht="12.75" hidden="1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2:23" ht="17.399999999999999" hidden="1" x14ac:dyDescent="0.3">
      <c r="B131" s="129" t="s">
        <v>488</v>
      </c>
      <c r="C131" s="130"/>
      <c r="D131" s="130"/>
      <c r="E131" s="130"/>
      <c r="F131" s="130"/>
      <c r="G131" s="130"/>
      <c r="H131" s="130"/>
      <c r="I131" s="130"/>
      <c r="J131" s="130"/>
      <c r="K131" s="130"/>
      <c r="L131" s="13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2:23" ht="12.75" hidden="1" customHeight="1" x14ac:dyDescent="0.3">
      <c r="B132" s="30" t="s">
        <v>452</v>
      </c>
      <c r="C132" s="132" t="s">
        <v>417</v>
      </c>
      <c r="D132" s="133"/>
      <c r="E132" s="133"/>
      <c r="F132" s="134"/>
      <c r="G132" s="34" t="s">
        <v>451</v>
      </c>
      <c r="H132" s="34" t="s">
        <v>418</v>
      </c>
      <c r="I132" s="34" t="s">
        <v>419</v>
      </c>
      <c r="J132" s="34" t="s">
        <v>420</v>
      </c>
      <c r="K132" s="34" t="s">
        <v>421</v>
      </c>
      <c r="L132" s="34" t="s">
        <v>422</v>
      </c>
      <c r="M132" s="9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2:23" ht="15.6" hidden="1" x14ac:dyDescent="0.3">
      <c r="B133" s="19">
        <v>1</v>
      </c>
      <c r="C133" s="122" t="s">
        <v>481</v>
      </c>
      <c r="D133" s="123"/>
      <c r="E133" s="123"/>
      <c r="F133" s="124"/>
      <c r="G133" s="33"/>
      <c r="H133" s="18" t="s">
        <v>469</v>
      </c>
      <c r="I133" s="32"/>
      <c r="J133" s="18"/>
      <c r="K133" s="21"/>
      <c r="L133" s="21" t="s">
        <v>472</v>
      </c>
      <c r="M133" s="10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ht="15.6" hidden="1" x14ac:dyDescent="0.3">
      <c r="B134" s="19">
        <f t="shared" ref="B134:B142" si="1">B133+1</f>
        <v>2</v>
      </c>
      <c r="C134" s="122" t="s">
        <v>481</v>
      </c>
      <c r="D134" s="123"/>
      <c r="E134" s="123"/>
      <c r="F134" s="124"/>
      <c r="G134" s="33"/>
      <c r="H134" s="18" t="s">
        <v>469</v>
      </c>
      <c r="I134" s="32"/>
      <c r="J134" s="18"/>
      <c r="K134" s="21"/>
      <c r="L134" s="21" t="s">
        <v>472</v>
      </c>
      <c r="M134" s="10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ht="15.6" hidden="1" x14ac:dyDescent="0.3">
      <c r="B135" s="19">
        <f t="shared" si="1"/>
        <v>3</v>
      </c>
      <c r="C135" s="122" t="s">
        <v>481</v>
      </c>
      <c r="D135" s="123"/>
      <c r="E135" s="123"/>
      <c r="F135" s="124"/>
      <c r="G135" s="33"/>
      <c r="H135" s="18" t="s">
        <v>469</v>
      </c>
      <c r="I135" s="32"/>
      <c r="J135" s="18"/>
      <c r="K135" s="21"/>
      <c r="L135" s="21" t="s">
        <v>472</v>
      </c>
      <c r="M135" s="10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ht="15.6" hidden="1" x14ac:dyDescent="0.3">
      <c r="B136" s="19">
        <f t="shared" si="1"/>
        <v>4</v>
      </c>
      <c r="C136" s="122" t="s">
        <v>481</v>
      </c>
      <c r="D136" s="123"/>
      <c r="E136" s="123"/>
      <c r="F136" s="124"/>
      <c r="G136" s="33"/>
      <c r="H136" s="18" t="s">
        <v>469</v>
      </c>
      <c r="I136" s="32"/>
      <c r="J136" s="18"/>
      <c r="K136" s="21"/>
      <c r="L136" s="21" t="s">
        <v>472</v>
      </c>
      <c r="M136" s="10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2:23" ht="15.6" hidden="1" x14ac:dyDescent="0.3">
      <c r="B137" s="19">
        <f t="shared" si="1"/>
        <v>5</v>
      </c>
      <c r="C137" s="122" t="s">
        <v>481</v>
      </c>
      <c r="D137" s="123"/>
      <c r="E137" s="123"/>
      <c r="F137" s="124"/>
      <c r="G137" s="33"/>
      <c r="H137" s="18" t="s">
        <v>469</v>
      </c>
      <c r="I137" s="32"/>
      <c r="J137" s="18"/>
      <c r="K137" s="21"/>
      <c r="L137" s="21" t="s">
        <v>472</v>
      </c>
      <c r="M137" s="10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2:23" ht="15.6" hidden="1" x14ac:dyDescent="0.3">
      <c r="B138" s="19">
        <f t="shared" si="1"/>
        <v>6</v>
      </c>
      <c r="C138" s="122" t="s">
        <v>481</v>
      </c>
      <c r="D138" s="123"/>
      <c r="E138" s="123"/>
      <c r="F138" s="124"/>
      <c r="G138" s="33"/>
      <c r="H138" s="18" t="s">
        <v>469</v>
      </c>
      <c r="I138" s="32"/>
      <c r="J138" s="18"/>
      <c r="K138" s="21"/>
      <c r="L138" s="21" t="s">
        <v>472</v>
      </c>
      <c r="M138" s="10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ht="15.6" hidden="1" x14ac:dyDescent="0.3">
      <c r="B139" s="19">
        <f t="shared" si="1"/>
        <v>7</v>
      </c>
      <c r="C139" s="122" t="s">
        <v>481</v>
      </c>
      <c r="D139" s="123"/>
      <c r="E139" s="123"/>
      <c r="F139" s="124"/>
      <c r="G139" s="33"/>
      <c r="H139" s="18" t="s">
        <v>469</v>
      </c>
      <c r="I139" s="32"/>
      <c r="J139" s="18"/>
      <c r="K139" s="21"/>
      <c r="L139" s="21" t="s">
        <v>472</v>
      </c>
      <c r="M139" s="10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ht="15.6" hidden="1" x14ac:dyDescent="0.3">
      <c r="B140" s="19">
        <f t="shared" si="1"/>
        <v>8</v>
      </c>
      <c r="C140" s="122" t="s">
        <v>481</v>
      </c>
      <c r="D140" s="123"/>
      <c r="E140" s="123"/>
      <c r="F140" s="124"/>
      <c r="G140" s="33"/>
      <c r="H140" s="18" t="s">
        <v>469</v>
      </c>
      <c r="I140" s="32"/>
      <c r="J140" s="18"/>
      <c r="K140" s="21"/>
      <c r="L140" s="21" t="s">
        <v>472</v>
      </c>
      <c r="M140" s="10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ht="15.6" hidden="1" x14ac:dyDescent="0.3">
      <c r="B141" s="19">
        <f t="shared" si="1"/>
        <v>9</v>
      </c>
      <c r="C141" s="122" t="s">
        <v>481</v>
      </c>
      <c r="D141" s="123"/>
      <c r="E141" s="123"/>
      <c r="F141" s="124"/>
      <c r="G141" s="33"/>
      <c r="H141" s="18" t="s">
        <v>469</v>
      </c>
      <c r="I141" s="32"/>
      <c r="J141" s="18"/>
      <c r="K141" s="21"/>
      <c r="L141" s="21" t="s">
        <v>472</v>
      </c>
      <c r="M141" s="10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ht="15.6" hidden="1" x14ac:dyDescent="0.3">
      <c r="B142" s="19">
        <f t="shared" si="1"/>
        <v>10</v>
      </c>
      <c r="C142" s="122" t="s">
        <v>481</v>
      </c>
      <c r="D142" s="123"/>
      <c r="E142" s="123"/>
      <c r="F142" s="124"/>
      <c r="G142" s="33"/>
      <c r="H142" s="18" t="s">
        <v>469</v>
      </c>
      <c r="I142" s="32"/>
      <c r="J142" s="18"/>
      <c r="K142" s="21"/>
      <c r="L142" s="21" t="s">
        <v>472</v>
      </c>
      <c r="M142" s="10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ht="18.75" hidden="1" customHeight="1" x14ac:dyDescent="0.3">
      <c r="B143" s="1"/>
      <c r="C143" s="125"/>
      <c r="D143" s="125"/>
      <c r="E143" s="125"/>
      <c r="F143" s="12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2:23" ht="18.75" hidden="1" customHeight="1" x14ac:dyDescent="0.3">
      <c r="B144" s="126" t="s">
        <v>489</v>
      </c>
      <c r="C144" s="127"/>
      <c r="D144" s="128"/>
      <c r="E144" s="27"/>
      <c r="F144" s="27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2:22" ht="12.75" hidden="1" customHeight="1" x14ac:dyDescent="0.3">
      <c r="B145" s="35" t="s">
        <v>452</v>
      </c>
      <c r="C145" s="22" t="s">
        <v>429</v>
      </c>
      <c r="D145" s="23" t="s">
        <v>430</v>
      </c>
      <c r="E145" s="11"/>
      <c r="F145" s="1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2:22" ht="15.6" hidden="1" x14ac:dyDescent="0.3">
      <c r="B146" s="20">
        <v>1</v>
      </c>
      <c r="C146" s="24" t="s">
        <v>468</v>
      </c>
      <c r="D146" s="32" t="s">
        <v>469</v>
      </c>
      <c r="E146" s="12"/>
      <c r="F146" s="1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2:22" ht="15.6" hidden="1" x14ac:dyDescent="0.3">
      <c r="B147" s="20">
        <f t="shared" ref="B147" si="2">B146+1</f>
        <v>2</v>
      </c>
      <c r="C147" s="24" t="s">
        <v>468</v>
      </c>
      <c r="D147" s="32" t="s">
        <v>469</v>
      </c>
      <c r="E147" s="12"/>
      <c r="F147" s="1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2:22" ht="15.6" hidden="1" x14ac:dyDescent="0.3">
      <c r="B148" s="20">
        <v>3</v>
      </c>
      <c r="C148" s="24" t="s">
        <v>468</v>
      </c>
      <c r="D148" s="32" t="s">
        <v>469</v>
      </c>
      <c r="E148" s="12"/>
      <c r="F148" s="1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2:22" ht="12.75" hidden="1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2:22" ht="17.399999999999999" hidden="1" x14ac:dyDescent="0.3">
      <c r="B150" s="116" t="s">
        <v>490</v>
      </c>
      <c r="C150" s="117"/>
      <c r="D150" s="117"/>
      <c r="E150" s="117"/>
      <c r="F150" s="11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2" ht="15.6" hidden="1" x14ac:dyDescent="0.3">
      <c r="B151" s="34" t="s">
        <v>452</v>
      </c>
      <c r="C151" s="119" t="s">
        <v>435</v>
      </c>
      <c r="D151" s="120"/>
      <c r="E151" s="121"/>
      <c r="F151" s="17" t="s">
        <v>436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2:22" ht="15.6" hidden="1" x14ac:dyDescent="0.3">
      <c r="B152" s="25">
        <v>1</v>
      </c>
      <c r="C152" s="112"/>
      <c r="D152" s="113"/>
      <c r="E152" s="114"/>
      <c r="F152" s="19" t="s">
        <v>469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2:22" ht="15.6" hidden="1" x14ac:dyDescent="0.3">
      <c r="B153" s="25">
        <v>2</v>
      </c>
      <c r="C153" s="112"/>
      <c r="D153" s="113"/>
      <c r="E153" s="114"/>
      <c r="F153" s="19" t="s">
        <v>469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2:22" ht="15.6" hidden="1" x14ac:dyDescent="0.3">
      <c r="B154" s="25">
        <v>3</v>
      </c>
      <c r="C154" s="112"/>
      <c r="D154" s="113"/>
      <c r="E154" s="114"/>
      <c r="F154" s="19" t="s">
        <v>469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2:22" ht="15.6" hidden="1" x14ac:dyDescent="0.3">
      <c r="B155" s="25">
        <v>4</v>
      </c>
      <c r="C155" s="112"/>
      <c r="D155" s="113"/>
      <c r="E155" s="114"/>
      <c r="F155" s="19" t="s">
        <v>469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2:22" ht="15.6" hidden="1" x14ac:dyDescent="0.3">
      <c r="B156" s="25">
        <v>5</v>
      </c>
      <c r="C156" s="112"/>
      <c r="D156" s="113"/>
      <c r="E156" s="114"/>
      <c r="F156" s="19" t="s">
        <v>469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2:22" ht="12.75" hidden="1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2:22" ht="17.399999999999999" hidden="1" x14ac:dyDescent="0.3">
      <c r="B158" s="116" t="s">
        <v>491</v>
      </c>
      <c r="C158" s="117"/>
      <c r="D158" s="117"/>
      <c r="E158" s="11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2:22" ht="12.75" hidden="1" customHeight="1" x14ac:dyDescent="0.3">
      <c r="B159" s="34" t="s">
        <v>452</v>
      </c>
      <c r="C159" s="119" t="s">
        <v>441</v>
      </c>
      <c r="D159" s="120"/>
      <c r="E159" s="121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2:22" ht="12.75" hidden="1" customHeight="1" x14ac:dyDescent="0.3">
      <c r="B160" s="25">
        <v>1</v>
      </c>
      <c r="C160" s="112"/>
      <c r="D160" s="113"/>
      <c r="E160" s="114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2:32" ht="12.75" hidden="1" customHeight="1" x14ac:dyDescent="0.3">
      <c r="B161" s="25">
        <v>2</v>
      </c>
      <c r="C161" s="112"/>
      <c r="D161" s="113"/>
      <c r="E161" s="114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2:32" ht="12.75" hidden="1" customHeight="1" x14ac:dyDescent="0.3">
      <c r="B162" s="25">
        <v>3</v>
      </c>
      <c r="C162" s="112"/>
      <c r="D162" s="113"/>
      <c r="E162" s="114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2:32" ht="12.75" hidden="1" customHeight="1" x14ac:dyDescent="0.3">
      <c r="B163" s="25">
        <v>4</v>
      </c>
      <c r="C163" s="112"/>
      <c r="D163" s="113"/>
      <c r="E163" s="114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2:32" ht="12.75" hidden="1" customHeight="1" x14ac:dyDescent="0.3">
      <c r="B164" s="25">
        <v>5</v>
      </c>
      <c r="C164" s="112"/>
      <c r="D164" s="113"/>
      <c r="E164" s="114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2:32" ht="12.75" hidden="1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32" ht="17.399999999999999" hidden="1" x14ac:dyDescent="0.3">
      <c r="B166" s="116" t="s">
        <v>492</v>
      </c>
      <c r="C166" s="117"/>
      <c r="D166" s="117"/>
      <c r="E166" s="117"/>
      <c r="F166" s="117"/>
      <c r="G166" s="118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2:32" ht="12.75" hidden="1" customHeight="1" x14ac:dyDescent="0.3">
      <c r="B167" s="34" t="s">
        <v>452</v>
      </c>
      <c r="C167" s="119" t="s">
        <v>442</v>
      </c>
      <c r="D167" s="120"/>
      <c r="E167" s="121"/>
      <c r="F167" s="17" t="s">
        <v>443</v>
      </c>
      <c r="G167" s="17" t="s">
        <v>410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2:32" ht="12.75" hidden="1" customHeight="1" x14ac:dyDescent="0.3">
      <c r="B168" s="25">
        <v>1</v>
      </c>
      <c r="C168" s="112"/>
      <c r="D168" s="113"/>
      <c r="E168" s="114"/>
      <c r="F168" s="19" t="s">
        <v>469</v>
      </c>
      <c r="G168" s="19" t="s">
        <v>472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2:32" ht="12.75" hidden="1" customHeight="1" x14ac:dyDescent="0.3">
      <c r="B169" s="25">
        <v>2</v>
      </c>
      <c r="C169" s="112"/>
      <c r="D169" s="113"/>
      <c r="E169" s="114"/>
      <c r="F169" s="19" t="s">
        <v>469</v>
      </c>
      <c r="G169" s="19" t="s">
        <v>472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2:32" ht="12.75" hidden="1" customHeight="1" x14ac:dyDescent="0.3">
      <c r="B170" s="25">
        <v>3</v>
      </c>
      <c r="C170" s="112"/>
      <c r="D170" s="113"/>
      <c r="E170" s="114"/>
      <c r="F170" s="19" t="s">
        <v>469</v>
      </c>
      <c r="G170" s="19" t="s">
        <v>472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AF170" s="36"/>
    </row>
    <row r="171" spans="2:32" ht="12.75" hidden="1" customHeight="1" x14ac:dyDescent="0.3">
      <c r="B171" s="25">
        <v>4</v>
      </c>
      <c r="C171" s="112"/>
      <c r="D171" s="113"/>
      <c r="E171" s="114"/>
      <c r="F171" s="19" t="s">
        <v>469</v>
      </c>
      <c r="G171" s="19" t="s">
        <v>472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2:32" ht="12.75" hidden="1" customHeight="1" x14ac:dyDescent="0.3">
      <c r="B172" s="25">
        <v>5</v>
      </c>
      <c r="C172" s="112"/>
      <c r="D172" s="113"/>
      <c r="E172" s="114"/>
      <c r="F172" s="19" t="s">
        <v>469</v>
      </c>
      <c r="G172" s="19" t="s">
        <v>472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2:32" ht="12.75" hidden="1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2:32" ht="12.75" hidden="1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2:32" ht="12.75" hidden="1" customHeight="1" x14ac:dyDescent="0.3">
      <c r="B175" s="1"/>
      <c r="C175" s="26"/>
      <c r="D175" s="1"/>
      <c r="E175" s="1"/>
      <c r="F175" s="1"/>
      <c r="G175" s="1"/>
      <c r="H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2:32" ht="12.75" hidden="1" customHeight="1" x14ac:dyDescent="0.35">
      <c r="B176" s="1"/>
      <c r="C176" s="7" t="s">
        <v>466</v>
      </c>
      <c r="D176" s="1"/>
      <c r="E176" s="1"/>
      <c r="F176" s="7" t="s">
        <v>469</v>
      </c>
      <c r="G176" s="1"/>
      <c r="H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AD176" s="115" t="s">
        <v>520</v>
      </c>
      <c r="AE176" s="115"/>
      <c r="AF176" s="115"/>
    </row>
    <row r="177" spans="2:66" ht="12.75" hidden="1" customHeight="1" x14ac:dyDescent="0.35">
      <c r="B177" s="1"/>
      <c r="C177" s="7" t="s">
        <v>453</v>
      </c>
      <c r="D177" s="1"/>
      <c r="E177" s="1"/>
      <c r="F177" s="7" t="s">
        <v>379</v>
      </c>
      <c r="G177" s="1"/>
      <c r="H177" s="1"/>
      <c r="I177" s="106" t="s">
        <v>486</v>
      </c>
      <c r="J177" s="91" t="s">
        <v>622</v>
      </c>
      <c r="K177" s="91" t="s">
        <v>493</v>
      </c>
      <c r="L177" s="91" t="s">
        <v>525</v>
      </c>
      <c r="M177" s="91" t="s">
        <v>525</v>
      </c>
      <c r="N177" s="91" t="s">
        <v>392</v>
      </c>
      <c r="O177" s="91" t="s">
        <v>393</v>
      </c>
      <c r="P177" s="91" t="s">
        <v>394</v>
      </c>
      <c r="Q177" s="91" t="s">
        <v>394</v>
      </c>
      <c r="R177" s="91" t="s">
        <v>395</v>
      </c>
      <c r="S177" s="91" t="s">
        <v>396</v>
      </c>
      <c r="T177" s="109" t="s">
        <v>618</v>
      </c>
      <c r="U177" s="110"/>
      <c r="V177" s="110"/>
      <c r="W177" s="111"/>
      <c r="X177" s="50" t="s">
        <v>407</v>
      </c>
      <c r="Y177" s="69" t="s">
        <v>515</v>
      </c>
      <c r="Z177" s="91" t="s">
        <v>461</v>
      </c>
      <c r="AA177" s="91" t="s">
        <v>460</v>
      </c>
      <c r="AB177" s="91" t="s">
        <v>462</v>
      </c>
      <c r="AC177" s="91" t="s">
        <v>463</v>
      </c>
      <c r="AD177" s="91" t="s">
        <v>619</v>
      </c>
      <c r="AE177" s="91" t="s">
        <v>523</v>
      </c>
      <c r="AF177" s="91" t="s">
        <v>396</v>
      </c>
      <c r="AG177" s="94" t="s">
        <v>524</v>
      </c>
      <c r="AH177" s="97" t="s">
        <v>405</v>
      </c>
      <c r="AI177" s="100" t="s">
        <v>620</v>
      </c>
      <c r="AJ177" s="101"/>
      <c r="AK177" s="51"/>
      <c r="AL177" s="106" t="s">
        <v>507</v>
      </c>
      <c r="AM177" s="91" t="s">
        <v>400</v>
      </c>
      <c r="AN177" s="52" t="s">
        <v>401</v>
      </c>
      <c r="AO177" s="52" t="s">
        <v>402</v>
      </c>
      <c r="AP177" s="52" t="s">
        <v>403</v>
      </c>
      <c r="AQ177" s="52" t="s">
        <v>404</v>
      </c>
      <c r="AR177" s="52" t="s">
        <v>396</v>
      </c>
      <c r="AT177" s="69" t="s">
        <v>620</v>
      </c>
      <c r="AU177" s="66">
        <v>1</v>
      </c>
      <c r="AV177" s="66">
        <v>2</v>
      </c>
      <c r="AW177" s="66">
        <v>3</v>
      </c>
      <c r="AX177" s="66">
        <v>4</v>
      </c>
      <c r="AY177" s="66">
        <v>5</v>
      </c>
      <c r="AZ177" s="66">
        <v>6</v>
      </c>
      <c r="BA177" s="66">
        <v>7</v>
      </c>
      <c r="BB177" s="66">
        <v>8</v>
      </c>
      <c r="BC177" s="66">
        <v>9</v>
      </c>
      <c r="BD177" s="66">
        <v>10</v>
      </c>
      <c r="BE177" s="66">
        <v>11</v>
      </c>
      <c r="BF177" s="66">
        <v>12</v>
      </c>
      <c r="BG177" s="66">
        <v>13</v>
      </c>
      <c r="BH177" s="66">
        <v>14</v>
      </c>
      <c r="BI177" s="66">
        <v>15</v>
      </c>
      <c r="BJ177" s="66">
        <v>16</v>
      </c>
      <c r="BK177" s="66">
        <v>17</v>
      </c>
      <c r="BL177" s="66">
        <v>18</v>
      </c>
      <c r="BM177" s="66">
        <v>19</v>
      </c>
      <c r="BN177" s="66">
        <v>20</v>
      </c>
    </row>
    <row r="178" spans="2:66" ht="12.75" hidden="1" customHeight="1" x14ac:dyDescent="0.35">
      <c r="B178" s="1"/>
      <c r="C178" s="7" t="s">
        <v>513</v>
      </c>
      <c r="D178" s="1"/>
      <c r="E178" s="1"/>
      <c r="F178" s="7" t="s">
        <v>380</v>
      </c>
      <c r="G178" s="1"/>
      <c r="H178" s="1"/>
      <c r="I178" s="107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53">
        <v>2020</v>
      </c>
      <c r="U178" s="53">
        <v>2021</v>
      </c>
      <c r="V178" s="53">
        <v>2022</v>
      </c>
      <c r="W178" s="53">
        <v>2023</v>
      </c>
      <c r="X178" s="53"/>
      <c r="Y178" s="70"/>
      <c r="Z178" s="92"/>
      <c r="AA178" s="92"/>
      <c r="AB178" s="92"/>
      <c r="AC178" s="92"/>
      <c r="AD178" s="92"/>
      <c r="AE178" s="92"/>
      <c r="AF178" s="92"/>
      <c r="AG178" s="95"/>
      <c r="AH178" s="98"/>
      <c r="AI178" s="102"/>
      <c r="AJ178" s="103"/>
      <c r="AK178" s="51"/>
      <c r="AL178" s="107"/>
      <c r="AM178" s="92"/>
      <c r="AN178" s="54"/>
      <c r="AO178" s="54"/>
      <c r="AP178" s="54"/>
      <c r="AQ178" s="54"/>
      <c r="AR178" s="54"/>
      <c r="AT178" s="70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</row>
    <row r="179" spans="2:66" ht="12.75" hidden="1" customHeight="1" x14ac:dyDescent="0.35">
      <c r="B179" s="1"/>
      <c r="C179" s="7" t="s">
        <v>454</v>
      </c>
      <c r="D179" s="1"/>
      <c r="E179" s="1"/>
      <c r="G179" s="1"/>
      <c r="H179" s="1"/>
      <c r="I179" s="108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53"/>
      <c r="U179" s="53"/>
      <c r="V179" s="53"/>
      <c r="W179" s="53"/>
      <c r="X179" s="53"/>
      <c r="Y179" s="71"/>
      <c r="Z179" s="93"/>
      <c r="AA179" s="93"/>
      <c r="AB179" s="93"/>
      <c r="AC179" s="93"/>
      <c r="AD179" s="93"/>
      <c r="AE179" s="93"/>
      <c r="AF179" s="93"/>
      <c r="AG179" s="96"/>
      <c r="AH179" s="99"/>
      <c r="AI179" s="104"/>
      <c r="AJ179" s="105"/>
      <c r="AK179" s="51"/>
      <c r="AL179" s="108"/>
      <c r="AM179" s="93"/>
      <c r="AN179" s="55"/>
      <c r="AO179" s="55"/>
      <c r="AP179" s="55"/>
      <c r="AQ179" s="55"/>
      <c r="AR179" s="55"/>
      <c r="AT179" s="71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</row>
    <row r="180" spans="2:66" ht="12.75" hidden="1" customHeight="1" x14ac:dyDescent="0.35">
      <c r="B180" s="1"/>
      <c r="C180" s="7" t="s">
        <v>455</v>
      </c>
      <c r="D180" s="1"/>
      <c r="E180" s="1"/>
      <c r="F180" s="7" t="s">
        <v>470</v>
      </c>
      <c r="G180" s="1"/>
      <c r="H180" s="1"/>
      <c r="I180" s="56" t="s">
        <v>494</v>
      </c>
      <c r="J180" s="57">
        <f>IF(C14="Contributo su rivista fascia 'A'- ANVUR",1,0)</f>
        <v>0</v>
      </c>
      <c r="K180" s="57">
        <f>IF(C14="Contributo su rivista scientifica ANVUR diversa da fascia -A-",1,0)</f>
        <v>0</v>
      </c>
      <c r="L180" s="57">
        <f>IF(D14="Contributo su altre riviste",1,0)</f>
        <v>0</v>
      </c>
      <c r="M180" s="57">
        <f>IF(C14="Contributo su altre riviste",1,0)</f>
        <v>0</v>
      </c>
      <c r="N180" s="57">
        <f>IF(C14="Monografia",1,0)</f>
        <v>0</v>
      </c>
      <c r="O180" s="58">
        <f>IF(C14="Capitolo di libro",1,0)</f>
        <v>0</v>
      </c>
      <c r="P180" s="58">
        <f>IF(C14="Contributo in volume collettaneo",1,0)</f>
        <v>0</v>
      </c>
      <c r="Q180" s="58">
        <f>IF(D14="Contributo in volume collettaneo",1,0)</f>
        <v>0</v>
      </c>
      <c r="R180" s="57">
        <f>IF(C14="Altri atti di convegno",1,0)</f>
        <v>0</v>
      </c>
      <c r="S180" s="57">
        <f>IF(C14="Altro",1,0)</f>
        <v>0</v>
      </c>
      <c r="T180" s="57">
        <f>IF(K14="2020",1,0)</f>
        <v>0</v>
      </c>
      <c r="U180" s="57">
        <f>IF(K14="2021",1,0)</f>
        <v>0</v>
      </c>
      <c r="V180" s="57">
        <f>IF(L14="2022",1,0)</f>
        <v>0</v>
      </c>
      <c r="W180" s="57">
        <f>IF(M14="2023",1,0)</f>
        <v>0</v>
      </c>
      <c r="X180" s="58">
        <f>IF(P14="Eleggibile",1,0)</f>
        <v>0</v>
      </c>
      <c r="Y180" s="56" t="s">
        <v>494</v>
      </c>
      <c r="Z180" s="57">
        <f>IF(H14="Q1",1,0)</f>
        <v>0</v>
      </c>
      <c r="AA180" s="57">
        <f>IF(H14="Q2",1,0)</f>
        <v>0</v>
      </c>
      <c r="AB180" s="57">
        <f>IF(H14="Q3",1,0)</f>
        <v>0</v>
      </c>
      <c r="AC180" s="57">
        <f>IF(H14="Q4",1,0)</f>
        <v>0</v>
      </c>
      <c r="AD180" s="57">
        <f>IF(M14="Primo autore",1,0)</f>
        <v>0</v>
      </c>
      <c r="AE180" s="57">
        <f>IF(M14="Ultimo autore",1,0)</f>
        <v>0</v>
      </c>
      <c r="AF180" s="57">
        <f>IF(M14="Altro",1,0)</f>
        <v>0</v>
      </c>
      <c r="AG180" s="57">
        <f>IF(N14="Sì",1,0)</f>
        <v>0</v>
      </c>
      <c r="AH180" s="57">
        <f>IF(O14="Sì",1,0)</f>
        <v>0</v>
      </c>
      <c r="AI180" s="59" t="str">
        <f>L14</f>
        <v>SELEZIONARE NUMERO AUTORI</v>
      </c>
      <c r="AJ180" s="59"/>
      <c r="AK180" s="51"/>
      <c r="AL180" s="56" t="s">
        <v>494</v>
      </c>
      <c r="AM180" s="57">
        <f>IF(Q14="I - Diritti umani",1,0)</f>
        <v>0</v>
      </c>
      <c r="AN180" s="57">
        <f>IF(Q14="II - Differenze di genere e pari opportunità",1,0)</f>
        <v>0</v>
      </c>
      <c r="AO180" s="57">
        <f>IF(Q14="III - Sicurezza e benessere",1,0)</f>
        <v>0</v>
      </c>
      <c r="AP180" s="57">
        <f>IF(Q14="IV - Sviluppo e innovazione tecnologica",1,0)</f>
        <v>0</v>
      </c>
      <c r="AQ180" s="57">
        <f>IF(Q14="V - Cultura e turismo",1,0)</f>
        <v>0</v>
      </c>
      <c r="AR180" s="57">
        <f>IF(Q14="Altro",1,0)</f>
        <v>0</v>
      </c>
      <c r="AT180" s="56" t="s">
        <v>494</v>
      </c>
      <c r="AU180" s="57">
        <f>IF(L14="1",1,0)</f>
        <v>0</v>
      </c>
      <c r="AV180" s="57">
        <f>IF(L14="2",1,0)</f>
        <v>0</v>
      </c>
      <c r="AW180" s="57">
        <f>IF(L14="3",1,0)</f>
        <v>0</v>
      </c>
      <c r="AX180" s="57">
        <f>IF(L14="4",1,0)</f>
        <v>0</v>
      </c>
      <c r="AY180" s="57">
        <f>IF(L14="5",1,0)</f>
        <v>0</v>
      </c>
      <c r="AZ180" s="57">
        <f>IF(L14="6",1,0)</f>
        <v>0</v>
      </c>
      <c r="BA180" s="57">
        <f>IF(L14="7",1,0)</f>
        <v>0</v>
      </c>
      <c r="BB180" s="57">
        <f>IF(L14="8",1,0)</f>
        <v>0</v>
      </c>
      <c r="BC180" s="57">
        <f>IF(L14="9",1,0)</f>
        <v>0</v>
      </c>
      <c r="BD180" s="57">
        <f>IF(L14="10",1,0)</f>
        <v>0</v>
      </c>
      <c r="BE180" s="57">
        <f>IF(L14="11",1,0)</f>
        <v>0</v>
      </c>
      <c r="BF180" s="57">
        <f>IF(L14="12",1,0)</f>
        <v>0</v>
      </c>
      <c r="BG180" s="57">
        <f>IF(L14="13",1,0)</f>
        <v>0</v>
      </c>
      <c r="BH180" s="57">
        <f>IF(L14="14",1,0)</f>
        <v>0</v>
      </c>
      <c r="BI180" s="57">
        <f>IF(L14="15",1,0)</f>
        <v>0</v>
      </c>
      <c r="BJ180" s="57">
        <f>IF(L14="16",1,0)</f>
        <v>0</v>
      </c>
      <c r="BK180" s="57">
        <f>IF(L14="17",1,0)</f>
        <v>0</v>
      </c>
      <c r="BL180" s="57">
        <f>IF(L14="18",1,0)</f>
        <v>0</v>
      </c>
      <c r="BM180" s="57">
        <f>IF(L14="19",1,0)</f>
        <v>0</v>
      </c>
      <c r="BN180" s="57">
        <f>IF(L14="20",1,0)</f>
        <v>0</v>
      </c>
    </row>
    <row r="181" spans="2:66" ht="12.75" hidden="1" customHeight="1" x14ac:dyDescent="0.35">
      <c r="B181" s="1"/>
      <c r="C181" s="7" t="s">
        <v>456</v>
      </c>
      <c r="D181" s="1"/>
      <c r="E181" s="1"/>
      <c r="F181" s="7" t="s">
        <v>526</v>
      </c>
      <c r="G181" s="1"/>
      <c r="H181" s="1"/>
      <c r="I181" s="56" t="s">
        <v>495</v>
      </c>
      <c r="J181" s="57">
        <f t="shared" ref="J181:J244" si="3">IF(C15="Contributo su rivista fascia 'A'- ANVUR",1,0)</f>
        <v>0</v>
      </c>
      <c r="K181" s="57">
        <f t="shared" ref="K181:K244" si="4">IF(C15="Contributo su rivista scientifica ANVUR diversa da fascia -A-",1,0)</f>
        <v>0</v>
      </c>
      <c r="L181" s="57">
        <f t="shared" ref="L181:L244" si="5">IF(D15="Contributo su altre riviste",1,0)</f>
        <v>0</v>
      </c>
      <c r="M181" s="57">
        <f t="shared" ref="M181:M244" si="6">IF(C15="Contributo su altre riviste",1,0)</f>
        <v>0</v>
      </c>
      <c r="N181" s="57">
        <f t="shared" ref="N181:N244" si="7">IF(C15="Monografia",1,0)</f>
        <v>0</v>
      </c>
      <c r="O181" s="58">
        <f t="shared" ref="O181:O244" si="8">IF(C15="Capitolo di libro",1,0)</f>
        <v>0</v>
      </c>
      <c r="P181" s="58">
        <f t="shared" ref="P181:Q181" si="9">IF(C15="Contributo in volume collettaneo",1,0)</f>
        <v>0</v>
      </c>
      <c r="Q181" s="58">
        <f t="shared" si="9"/>
        <v>0</v>
      </c>
      <c r="R181" s="57">
        <f t="shared" ref="R181:R244" si="10">IF(C15="Altri atti di convegno",1,0)</f>
        <v>0</v>
      </c>
      <c r="S181" s="57">
        <f t="shared" ref="S181:S244" si="11">IF(C15="Altro",1,0)</f>
        <v>0</v>
      </c>
      <c r="T181" s="57">
        <f t="shared" ref="T181:T244" si="12">IF(K15="2020",1,0)</f>
        <v>0</v>
      </c>
      <c r="U181" s="57">
        <f t="shared" ref="U181:U244" si="13">IF(K15="2021",1,0)</f>
        <v>0</v>
      </c>
      <c r="V181" s="57">
        <f t="shared" ref="V181:V244" si="14">IF(L15="2022",1,0)</f>
        <v>0</v>
      </c>
      <c r="W181" s="57">
        <f t="shared" ref="W181:W244" si="15">IF(M15="2023",1,0)</f>
        <v>0</v>
      </c>
      <c r="X181" s="58">
        <f t="shared" ref="X181:X244" si="16">IF(P15="Eleggibile",1,0)</f>
        <v>0</v>
      </c>
      <c r="Y181" s="56" t="s">
        <v>495</v>
      </c>
      <c r="Z181" s="57">
        <f t="shared" ref="Z181:Z244" si="17">IF(H15="Q1",1,0)</f>
        <v>0</v>
      </c>
      <c r="AA181" s="57">
        <f t="shared" ref="AA181:AA244" si="18">IF(H15="Q2",1,0)</f>
        <v>0</v>
      </c>
      <c r="AB181" s="57">
        <f t="shared" ref="AB181:AB244" si="19">IF(H15="Q3",1,0)</f>
        <v>0</v>
      </c>
      <c r="AC181" s="57">
        <f t="shared" ref="AC181:AC244" si="20">IF(H15="Q4",1,0)</f>
        <v>0</v>
      </c>
      <c r="AD181" s="57">
        <f t="shared" ref="AD181:AD244" si="21">IF(M15="Primo autore",1,0)</f>
        <v>0</v>
      </c>
      <c r="AE181" s="57">
        <f t="shared" ref="AE181:AE244" si="22">IF(M15="Ultimo autore",1,0)</f>
        <v>0</v>
      </c>
      <c r="AF181" s="57">
        <f t="shared" ref="AF181:AF244" si="23">IF(M15="Altro",1,0)</f>
        <v>0</v>
      </c>
      <c r="AG181" s="57">
        <f t="shared" ref="AG181:AH196" si="24">IF(N15="Sì",1,0)</f>
        <v>0</v>
      </c>
      <c r="AH181" s="57">
        <f t="shared" si="24"/>
        <v>0</v>
      </c>
      <c r="AI181" s="59" t="str">
        <f t="shared" ref="AI181:AI244" si="25">L15</f>
        <v>SELEZIONARE NUMERO AUTORI</v>
      </c>
      <c r="AJ181" s="59"/>
      <c r="AK181" s="51"/>
      <c r="AL181" s="56" t="s">
        <v>495</v>
      </c>
      <c r="AM181" s="57">
        <f t="shared" ref="AM181:AM244" si="26">IF(Q15="I - Diritti umani",1,0)</f>
        <v>0</v>
      </c>
      <c r="AN181" s="57">
        <f t="shared" ref="AN181:AN244" si="27">IF(Q15="II - Differenze di genere e pari opportunità",1,0)</f>
        <v>0</v>
      </c>
      <c r="AO181" s="57">
        <f t="shared" ref="AO181:AO244" si="28">IF(Q15="III - Sicurezza e benessere",1,0)</f>
        <v>0</v>
      </c>
      <c r="AP181" s="57">
        <f t="shared" ref="AP181:AP244" si="29">IF(Q15="IV - Sviluppo e innovazione tecnologica",1,0)</f>
        <v>0</v>
      </c>
      <c r="AQ181" s="57">
        <f t="shared" ref="AQ181:AQ244" si="30">IF(Q15="V - Cultura e turismo",1,0)</f>
        <v>0</v>
      </c>
      <c r="AR181" s="57">
        <f t="shared" ref="AR181:AR244" si="31">IF(Q15="Altro",1,0)</f>
        <v>0</v>
      </c>
      <c r="AT181" s="56" t="s">
        <v>495</v>
      </c>
      <c r="AU181" s="57">
        <f t="shared" ref="AU181:AU244" si="32">IF(L15="1",1,0)</f>
        <v>0</v>
      </c>
      <c r="AV181" s="57">
        <f t="shared" ref="AV181:AV244" si="33">IF(L15="2",1,0)</f>
        <v>0</v>
      </c>
      <c r="AW181" s="57">
        <f t="shared" ref="AW181:AW244" si="34">IF(L15="3",1,0)</f>
        <v>0</v>
      </c>
      <c r="AX181" s="57">
        <f t="shared" ref="AX181:AX244" si="35">IF(L15="4",1,0)</f>
        <v>0</v>
      </c>
      <c r="AY181" s="57">
        <f t="shared" ref="AY181:AY244" si="36">IF(L15="5",1,0)</f>
        <v>0</v>
      </c>
      <c r="AZ181" s="57">
        <f t="shared" ref="AZ181:AZ244" si="37">IF(L15="6",1,0)</f>
        <v>0</v>
      </c>
      <c r="BA181" s="57">
        <f t="shared" ref="BA181:BA244" si="38">IF(L15="7",1,0)</f>
        <v>0</v>
      </c>
      <c r="BB181" s="57">
        <f t="shared" ref="BB181:BB244" si="39">IF(L15="8",1,0)</f>
        <v>0</v>
      </c>
      <c r="BC181" s="57">
        <f t="shared" ref="BC181:BC244" si="40">IF(L15="9",1,0)</f>
        <v>0</v>
      </c>
      <c r="BD181" s="57">
        <f t="shared" ref="BD181:BD244" si="41">IF(L15="10",1,0)</f>
        <v>0</v>
      </c>
      <c r="BE181" s="57">
        <f t="shared" ref="BE181:BE244" si="42">IF(L15="11",1,0)</f>
        <v>0</v>
      </c>
      <c r="BF181" s="57">
        <f t="shared" ref="BF181:BF244" si="43">IF(L15="12",1,0)</f>
        <v>0</v>
      </c>
      <c r="BG181" s="57">
        <f t="shared" ref="BG181:BG244" si="44">IF(L15="13",1,0)</f>
        <v>0</v>
      </c>
      <c r="BH181" s="57">
        <f t="shared" ref="BH181:BH244" si="45">IF(L15="14",1,0)</f>
        <v>0</v>
      </c>
      <c r="BI181" s="57">
        <f t="shared" ref="BI181:BI244" si="46">IF(L15="15",1,0)</f>
        <v>0</v>
      </c>
      <c r="BJ181" s="57">
        <f t="shared" ref="BJ181:BJ244" si="47">IF(L15="16",1,0)</f>
        <v>0</v>
      </c>
      <c r="BK181" s="57">
        <f t="shared" ref="BK181:BK244" si="48">IF(L15="17",1,0)</f>
        <v>0</v>
      </c>
      <c r="BL181" s="57">
        <f t="shared" ref="BL181:BL244" si="49">IF(L15="18",1,0)</f>
        <v>0</v>
      </c>
      <c r="BM181" s="57">
        <f t="shared" ref="BM181:BM244" si="50">IF(L15="19",1,0)</f>
        <v>0</v>
      </c>
      <c r="BN181" s="57">
        <f t="shared" ref="BN181:BN244" si="51">IF(L15="20",1,0)</f>
        <v>0</v>
      </c>
    </row>
    <row r="182" spans="2:66" ht="12.75" hidden="1" customHeight="1" x14ac:dyDescent="0.35">
      <c r="B182" s="1"/>
      <c r="C182" s="7" t="s">
        <v>457</v>
      </c>
      <c r="D182" s="1"/>
      <c r="E182" s="1"/>
      <c r="F182" s="7" t="s">
        <v>493</v>
      </c>
      <c r="G182" s="1"/>
      <c r="H182" s="1"/>
      <c r="I182" s="56" t="s">
        <v>496</v>
      </c>
      <c r="J182" s="57">
        <f t="shared" si="3"/>
        <v>0</v>
      </c>
      <c r="K182" s="57">
        <f t="shared" si="4"/>
        <v>0</v>
      </c>
      <c r="L182" s="57">
        <f t="shared" si="5"/>
        <v>0</v>
      </c>
      <c r="M182" s="57">
        <f t="shared" si="6"/>
        <v>0</v>
      </c>
      <c r="N182" s="57">
        <f t="shared" si="7"/>
        <v>0</v>
      </c>
      <c r="O182" s="58">
        <f t="shared" si="8"/>
        <v>0</v>
      </c>
      <c r="P182" s="58">
        <f t="shared" ref="P182:Q182" si="52">IF(C16="Contributo in volume collettaneo",1,0)</f>
        <v>0</v>
      </c>
      <c r="Q182" s="58">
        <f t="shared" si="52"/>
        <v>0</v>
      </c>
      <c r="R182" s="57">
        <f t="shared" si="10"/>
        <v>0</v>
      </c>
      <c r="S182" s="57">
        <f t="shared" si="11"/>
        <v>0</v>
      </c>
      <c r="T182" s="57">
        <f t="shared" si="12"/>
        <v>0</v>
      </c>
      <c r="U182" s="57">
        <f t="shared" si="13"/>
        <v>0</v>
      </c>
      <c r="V182" s="57">
        <f t="shared" si="14"/>
        <v>0</v>
      </c>
      <c r="W182" s="57">
        <f t="shared" si="15"/>
        <v>0</v>
      </c>
      <c r="X182" s="58">
        <f t="shared" si="16"/>
        <v>0</v>
      </c>
      <c r="Y182" s="56" t="s">
        <v>496</v>
      </c>
      <c r="Z182" s="57">
        <f t="shared" si="17"/>
        <v>0</v>
      </c>
      <c r="AA182" s="57">
        <f t="shared" si="18"/>
        <v>0</v>
      </c>
      <c r="AB182" s="57">
        <f t="shared" si="19"/>
        <v>0</v>
      </c>
      <c r="AC182" s="57">
        <f t="shared" si="20"/>
        <v>0</v>
      </c>
      <c r="AD182" s="57">
        <f t="shared" si="21"/>
        <v>0</v>
      </c>
      <c r="AE182" s="57">
        <f t="shared" si="22"/>
        <v>0</v>
      </c>
      <c r="AF182" s="57">
        <f t="shared" si="23"/>
        <v>0</v>
      </c>
      <c r="AG182" s="57">
        <f t="shared" si="24"/>
        <v>0</v>
      </c>
      <c r="AH182" s="57">
        <f t="shared" si="24"/>
        <v>0</v>
      </c>
      <c r="AI182" s="59" t="str">
        <f t="shared" si="25"/>
        <v>SELEZIONARE NUMERO AUTORI</v>
      </c>
      <c r="AJ182" s="59"/>
      <c r="AK182" s="51"/>
      <c r="AL182" s="56" t="s">
        <v>496</v>
      </c>
      <c r="AM182" s="57">
        <f t="shared" si="26"/>
        <v>0</v>
      </c>
      <c r="AN182" s="57">
        <f t="shared" si="27"/>
        <v>0</v>
      </c>
      <c r="AO182" s="57">
        <f t="shared" si="28"/>
        <v>0</v>
      </c>
      <c r="AP182" s="57">
        <f t="shared" si="29"/>
        <v>0</v>
      </c>
      <c r="AQ182" s="57">
        <f t="shared" si="30"/>
        <v>0</v>
      </c>
      <c r="AR182" s="57">
        <f t="shared" si="31"/>
        <v>0</v>
      </c>
      <c r="AT182" s="56" t="s">
        <v>496</v>
      </c>
      <c r="AU182" s="57">
        <f t="shared" si="32"/>
        <v>0</v>
      </c>
      <c r="AV182" s="57">
        <f t="shared" si="33"/>
        <v>0</v>
      </c>
      <c r="AW182" s="57">
        <f t="shared" si="34"/>
        <v>0</v>
      </c>
      <c r="AX182" s="57">
        <f t="shared" si="35"/>
        <v>0</v>
      </c>
      <c r="AY182" s="57">
        <f t="shared" si="36"/>
        <v>0</v>
      </c>
      <c r="AZ182" s="57">
        <f t="shared" si="37"/>
        <v>0</v>
      </c>
      <c r="BA182" s="57">
        <f t="shared" si="38"/>
        <v>0</v>
      </c>
      <c r="BB182" s="57">
        <f t="shared" si="39"/>
        <v>0</v>
      </c>
      <c r="BC182" s="57">
        <f t="shared" si="40"/>
        <v>0</v>
      </c>
      <c r="BD182" s="57">
        <f t="shared" si="41"/>
        <v>0</v>
      </c>
      <c r="BE182" s="57">
        <f t="shared" si="42"/>
        <v>0</v>
      </c>
      <c r="BF182" s="57">
        <f t="shared" si="43"/>
        <v>0</v>
      </c>
      <c r="BG182" s="57">
        <f t="shared" si="44"/>
        <v>0</v>
      </c>
      <c r="BH182" s="57">
        <f t="shared" si="45"/>
        <v>0</v>
      </c>
      <c r="BI182" s="57">
        <f t="shared" si="46"/>
        <v>0</v>
      </c>
      <c r="BJ182" s="57">
        <f t="shared" si="47"/>
        <v>0</v>
      </c>
      <c r="BK182" s="57">
        <f t="shared" si="48"/>
        <v>0</v>
      </c>
      <c r="BL182" s="57">
        <f t="shared" si="49"/>
        <v>0</v>
      </c>
      <c r="BM182" s="57">
        <f t="shared" si="50"/>
        <v>0</v>
      </c>
      <c r="BN182" s="57">
        <f t="shared" si="51"/>
        <v>0</v>
      </c>
    </row>
    <row r="183" spans="2:66" ht="12.75" hidden="1" customHeight="1" x14ac:dyDescent="0.35">
      <c r="B183" s="1"/>
      <c r="C183" s="7" t="s">
        <v>458</v>
      </c>
      <c r="D183" s="1"/>
      <c r="E183" s="1"/>
      <c r="F183" s="7" t="s">
        <v>525</v>
      </c>
      <c r="G183" s="1"/>
      <c r="H183" s="1"/>
      <c r="I183" s="56" t="s">
        <v>497</v>
      </c>
      <c r="J183" s="57">
        <f t="shared" si="3"/>
        <v>0</v>
      </c>
      <c r="K183" s="57">
        <f t="shared" si="4"/>
        <v>0</v>
      </c>
      <c r="L183" s="57">
        <f t="shared" si="5"/>
        <v>0</v>
      </c>
      <c r="M183" s="57">
        <f t="shared" si="6"/>
        <v>0</v>
      </c>
      <c r="N183" s="57">
        <f t="shared" si="7"/>
        <v>0</v>
      </c>
      <c r="O183" s="58">
        <f t="shared" si="8"/>
        <v>0</v>
      </c>
      <c r="P183" s="58">
        <f t="shared" ref="P183:Q183" si="53">IF(C17="Contributo in volume collettaneo",1,0)</f>
        <v>0</v>
      </c>
      <c r="Q183" s="58">
        <f t="shared" si="53"/>
        <v>0</v>
      </c>
      <c r="R183" s="57">
        <f t="shared" si="10"/>
        <v>0</v>
      </c>
      <c r="S183" s="57">
        <f t="shared" si="11"/>
        <v>0</v>
      </c>
      <c r="T183" s="57">
        <f t="shared" si="12"/>
        <v>0</v>
      </c>
      <c r="U183" s="57">
        <f t="shared" si="13"/>
        <v>0</v>
      </c>
      <c r="V183" s="57">
        <f t="shared" si="14"/>
        <v>0</v>
      </c>
      <c r="W183" s="57">
        <f t="shared" si="15"/>
        <v>0</v>
      </c>
      <c r="X183" s="58">
        <f t="shared" si="16"/>
        <v>0</v>
      </c>
      <c r="Y183" s="56" t="s">
        <v>497</v>
      </c>
      <c r="Z183" s="57">
        <f t="shared" si="17"/>
        <v>0</v>
      </c>
      <c r="AA183" s="57">
        <f t="shared" si="18"/>
        <v>0</v>
      </c>
      <c r="AB183" s="57">
        <f t="shared" si="19"/>
        <v>0</v>
      </c>
      <c r="AC183" s="57">
        <f t="shared" si="20"/>
        <v>0</v>
      </c>
      <c r="AD183" s="57">
        <f t="shared" si="21"/>
        <v>0</v>
      </c>
      <c r="AE183" s="57">
        <f t="shared" si="22"/>
        <v>0</v>
      </c>
      <c r="AF183" s="57">
        <f t="shared" si="23"/>
        <v>0</v>
      </c>
      <c r="AG183" s="57">
        <f t="shared" si="24"/>
        <v>0</v>
      </c>
      <c r="AH183" s="57">
        <f t="shared" si="24"/>
        <v>0</v>
      </c>
      <c r="AI183" s="59" t="str">
        <f t="shared" si="25"/>
        <v>SELEZIONARE NUMERO AUTORI</v>
      </c>
      <c r="AJ183" s="59"/>
      <c r="AK183" s="51"/>
      <c r="AL183" s="56" t="s">
        <v>497</v>
      </c>
      <c r="AM183" s="57">
        <f t="shared" si="26"/>
        <v>0</v>
      </c>
      <c r="AN183" s="57">
        <f t="shared" si="27"/>
        <v>0</v>
      </c>
      <c r="AO183" s="57">
        <f t="shared" si="28"/>
        <v>0</v>
      </c>
      <c r="AP183" s="57">
        <f t="shared" si="29"/>
        <v>0</v>
      </c>
      <c r="AQ183" s="57">
        <f t="shared" si="30"/>
        <v>0</v>
      </c>
      <c r="AR183" s="57">
        <f t="shared" si="31"/>
        <v>0</v>
      </c>
      <c r="AT183" s="56" t="s">
        <v>497</v>
      </c>
      <c r="AU183" s="57">
        <f t="shared" si="32"/>
        <v>0</v>
      </c>
      <c r="AV183" s="57">
        <f t="shared" si="33"/>
        <v>0</v>
      </c>
      <c r="AW183" s="57">
        <f t="shared" si="34"/>
        <v>0</v>
      </c>
      <c r="AX183" s="57">
        <f t="shared" si="35"/>
        <v>0</v>
      </c>
      <c r="AY183" s="57">
        <f t="shared" si="36"/>
        <v>0</v>
      </c>
      <c r="AZ183" s="57">
        <f t="shared" si="37"/>
        <v>0</v>
      </c>
      <c r="BA183" s="57">
        <f t="shared" si="38"/>
        <v>0</v>
      </c>
      <c r="BB183" s="57">
        <f t="shared" si="39"/>
        <v>0</v>
      </c>
      <c r="BC183" s="57">
        <f t="shared" si="40"/>
        <v>0</v>
      </c>
      <c r="BD183" s="57">
        <f t="shared" si="41"/>
        <v>0</v>
      </c>
      <c r="BE183" s="57">
        <f t="shared" si="42"/>
        <v>0</v>
      </c>
      <c r="BF183" s="57">
        <f t="shared" si="43"/>
        <v>0</v>
      </c>
      <c r="BG183" s="57">
        <f t="shared" si="44"/>
        <v>0</v>
      </c>
      <c r="BH183" s="57">
        <f t="shared" si="45"/>
        <v>0</v>
      </c>
      <c r="BI183" s="57">
        <f t="shared" si="46"/>
        <v>0</v>
      </c>
      <c r="BJ183" s="57">
        <f t="shared" si="47"/>
        <v>0</v>
      </c>
      <c r="BK183" s="57">
        <f t="shared" si="48"/>
        <v>0</v>
      </c>
      <c r="BL183" s="57">
        <f t="shared" si="49"/>
        <v>0</v>
      </c>
      <c r="BM183" s="57">
        <f t="shared" si="50"/>
        <v>0</v>
      </c>
      <c r="BN183" s="57">
        <f t="shared" si="51"/>
        <v>0</v>
      </c>
    </row>
    <row r="184" spans="2:66" ht="12.75" hidden="1" customHeight="1" x14ac:dyDescent="0.35">
      <c r="B184" s="1"/>
      <c r="C184" s="7" t="s">
        <v>459</v>
      </c>
      <c r="D184" s="1"/>
      <c r="E184" s="1"/>
      <c r="F184" s="7" t="s">
        <v>392</v>
      </c>
      <c r="G184" s="1"/>
      <c r="H184" s="1"/>
      <c r="I184" s="56" t="s">
        <v>498</v>
      </c>
      <c r="J184" s="57">
        <f t="shared" si="3"/>
        <v>0</v>
      </c>
      <c r="K184" s="57">
        <f t="shared" si="4"/>
        <v>0</v>
      </c>
      <c r="L184" s="57">
        <f t="shared" si="5"/>
        <v>0</v>
      </c>
      <c r="M184" s="57">
        <f t="shared" si="6"/>
        <v>0</v>
      </c>
      <c r="N184" s="57">
        <f t="shared" si="7"/>
        <v>0</v>
      </c>
      <c r="O184" s="58">
        <f t="shared" si="8"/>
        <v>0</v>
      </c>
      <c r="P184" s="58">
        <f t="shared" ref="P184:Q184" si="54">IF(C18="Contributo in volume collettaneo",1,0)</f>
        <v>0</v>
      </c>
      <c r="Q184" s="58">
        <f t="shared" si="54"/>
        <v>0</v>
      </c>
      <c r="R184" s="57">
        <f t="shared" si="10"/>
        <v>0</v>
      </c>
      <c r="S184" s="57">
        <f t="shared" si="11"/>
        <v>0</v>
      </c>
      <c r="T184" s="57">
        <f t="shared" si="12"/>
        <v>0</v>
      </c>
      <c r="U184" s="57">
        <f t="shared" si="13"/>
        <v>0</v>
      </c>
      <c r="V184" s="57">
        <f t="shared" si="14"/>
        <v>0</v>
      </c>
      <c r="W184" s="57">
        <f t="shared" si="15"/>
        <v>0</v>
      </c>
      <c r="X184" s="58">
        <f t="shared" si="16"/>
        <v>0</v>
      </c>
      <c r="Y184" s="56" t="s">
        <v>498</v>
      </c>
      <c r="Z184" s="57">
        <f t="shared" si="17"/>
        <v>0</v>
      </c>
      <c r="AA184" s="57">
        <f t="shared" si="18"/>
        <v>0</v>
      </c>
      <c r="AB184" s="57">
        <f t="shared" si="19"/>
        <v>0</v>
      </c>
      <c r="AC184" s="57">
        <f t="shared" si="20"/>
        <v>0</v>
      </c>
      <c r="AD184" s="57">
        <f t="shared" si="21"/>
        <v>0</v>
      </c>
      <c r="AE184" s="57">
        <f t="shared" si="22"/>
        <v>0</v>
      </c>
      <c r="AF184" s="57">
        <f t="shared" si="23"/>
        <v>0</v>
      </c>
      <c r="AG184" s="57">
        <f t="shared" si="24"/>
        <v>0</v>
      </c>
      <c r="AH184" s="57">
        <f t="shared" si="24"/>
        <v>0</v>
      </c>
      <c r="AI184" s="59" t="str">
        <f t="shared" si="25"/>
        <v>SELEZIONARE NUMERO AUTORI</v>
      </c>
      <c r="AJ184" s="59"/>
      <c r="AK184" s="51"/>
      <c r="AL184" s="56" t="s">
        <v>498</v>
      </c>
      <c r="AM184" s="57">
        <f t="shared" si="26"/>
        <v>0</v>
      </c>
      <c r="AN184" s="57">
        <f t="shared" si="27"/>
        <v>0</v>
      </c>
      <c r="AO184" s="57">
        <f t="shared" si="28"/>
        <v>0</v>
      </c>
      <c r="AP184" s="57">
        <f t="shared" si="29"/>
        <v>0</v>
      </c>
      <c r="AQ184" s="57">
        <f t="shared" si="30"/>
        <v>0</v>
      </c>
      <c r="AR184" s="57">
        <f t="shared" si="31"/>
        <v>0</v>
      </c>
      <c r="AT184" s="56" t="s">
        <v>498</v>
      </c>
      <c r="AU184" s="57">
        <f t="shared" si="32"/>
        <v>0</v>
      </c>
      <c r="AV184" s="57">
        <f t="shared" si="33"/>
        <v>0</v>
      </c>
      <c r="AW184" s="57">
        <f t="shared" si="34"/>
        <v>0</v>
      </c>
      <c r="AX184" s="57">
        <f t="shared" si="35"/>
        <v>0</v>
      </c>
      <c r="AY184" s="57">
        <f t="shared" si="36"/>
        <v>0</v>
      </c>
      <c r="AZ184" s="57">
        <f t="shared" si="37"/>
        <v>0</v>
      </c>
      <c r="BA184" s="57">
        <f t="shared" si="38"/>
        <v>0</v>
      </c>
      <c r="BB184" s="57">
        <f t="shared" si="39"/>
        <v>0</v>
      </c>
      <c r="BC184" s="57">
        <f t="shared" si="40"/>
        <v>0</v>
      </c>
      <c r="BD184" s="57">
        <f t="shared" si="41"/>
        <v>0</v>
      </c>
      <c r="BE184" s="57">
        <f t="shared" si="42"/>
        <v>0</v>
      </c>
      <c r="BF184" s="57">
        <f t="shared" si="43"/>
        <v>0</v>
      </c>
      <c r="BG184" s="57">
        <f t="shared" si="44"/>
        <v>0</v>
      </c>
      <c r="BH184" s="57">
        <f t="shared" si="45"/>
        <v>0</v>
      </c>
      <c r="BI184" s="57">
        <f t="shared" si="46"/>
        <v>0</v>
      </c>
      <c r="BJ184" s="57">
        <f t="shared" si="47"/>
        <v>0</v>
      </c>
      <c r="BK184" s="57">
        <f t="shared" si="48"/>
        <v>0</v>
      </c>
      <c r="BL184" s="57">
        <f t="shared" si="49"/>
        <v>0</v>
      </c>
      <c r="BM184" s="57">
        <f t="shared" si="50"/>
        <v>0</v>
      </c>
      <c r="BN184" s="57">
        <f t="shared" si="51"/>
        <v>0</v>
      </c>
    </row>
    <row r="185" spans="2:66" ht="12.75" hidden="1" customHeight="1" x14ac:dyDescent="0.35">
      <c r="B185" s="1"/>
      <c r="C185" s="1"/>
      <c r="D185" s="1"/>
      <c r="E185" s="1"/>
      <c r="F185" s="7" t="s">
        <v>393</v>
      </c>
      <c r="G185" s="1"/>
      <c r="H185" s="1"/>
      <c r="I185" s="56" t="s">
        <v>499</v>
      </c>
      <c r="J185" s="57">
        <f t="shared" si="3"/>
        <v>0</v>
      </c>
      <c r="K185" s="57">
        <f t="shared" si="4"/>
        <v>0</v>
      </c>
      <c r="L185" s="57">
        <f t="shared" si="5"/>
        <v>0</v>
      </c>
      <c r="M185" s="57">
        <f t="shared" si="6"/>
        <v>0</v>
      </c>
      <c r="N185" s="57">
        <f t="shared" si="7"/>
        <v>0</v>
      </c>
      <c r="O185" s="58">
        <f t="shared" si="8"/>
        <v>0</v>
      </c>
      <c r="P185" s="58">
        <f t="shared" ref="P185:Q185" si="55">IF(C19="Contributo in volume collettaneo",1,0)</f>
        <v>0</v>
      </c>
      <c r="Q185" s="58">
        <f t="shared" si="55"/>
        <v>0</v>
      </c>
      <c r="R185" s="57">
        <f t="shared" si="10"/>
        <v>0</v>
      </c>
      <c r="S185" s="57">
        <f t="shared" si="11"/>
        <v>0</v>
      </c>
      <c r="T185" s="57">
        <f t="shared" si="12"/>
        <v>0</v>
      </c>
      <c r="U185" s="57">
        <f t="shared" si="13"/>
        <v>0</v>
      </c>
      <c r="V185" s="57">
        <f t="shared" si="14"/>
        <v>0</v>
      </c>
      <c r="W185" s="57">
        <f t="shared" si="15"/>
        <v>0</v>
      </c>
      <c r="X185" s="58">
        <f t="shared" si="16"/>
        <v>0</v>
      </c>
      <c r="Y185" s="56" t="s">
        <v>499</v>
      </c>
      <c r="Z185" s="57">
        <f t="shared" si="17"/>
        <v>0</v>
      </c>
      <c r="AA185" s="57">
        <f t="shared" si="18"/>
        <v>0</v>
      </c>
      <c r="AB185" s="57">
        <f t="shared" si="19"/>
        <v>0</v>
      </c>
      <c r="AC185" s="57">
        <f t="shared" si="20"/>
        <v>0</v>
      </c>
      <c r="AD185" s="57">
        <f t="shared" si="21"/>
        <v>0</v>
      </c>
      <c r="AE185" s="57">
        <f t="shared" si="22"/>
        <v>0</v>
      </c>
      <c r="AF185" s="57">
        <f t="shared" si="23"/>
        <v>0</v>
      </c>
      <c r="AG185" s="57">
        <f t="shared" si="24"/>
        <v>0</v>
      </c>
      <c r="AH185" s="57">
        <f t="shared" si="24"/>
        <v>0</v>
      </c>
      <c r="AI185" s="59" t="str">
        <f t="shared" si="25"/>
        <v>SELEZIONARE NUMERO AUTORI</v>
      </c>
      <c r="AJ185" s="59"/>
      <c r="AK185" s="51"/>
      <c r="AL185" s="56" t="s">
        <v>499</v>
      </c>
      <c r="AM185" s="57">
        <f t="shared" si="26"/>
        <v>0</v>
      </c>
      <c r="AN185" s="57">
        <f t="shared" si="27"/>
        <v>0</v>
      </c>
      <c r="AO185" s="57">
        <f t="shared" si="28"/>
        <v>0</v>
      </c>
      <c r="AP185" s="57">
        <f t="shared" si="29"/>
        <v>0</v>
      </c>
      <c r="AQ185" s="57">
        <f t="shared" si="30"/>
        <v>0</v>
      </c>
      <c r="AR185" s="57">
        <f t="shared" si="31"/>
        <v>0</v>
      </c>
      <c r="AT185" s="56" t="s">
        <v>499</v>
      </c>
      <c r="AU185" s="57">
        <f t="shared" si="32"/>
        <v>0</v>
      </c>
      <c r="AV185" s="57">
        <f t="shared" si="33"/>
        <v>0</v>
      </c>
      <c r="AW185" s="57">
        <f t="shared" si="34"/>
        <v>0</v>
      </c>
      <c r="AX185" s="57">
        <f t="shared" si="35"/>
        <v>0</v>
      </c>
      <c r="AY185" s="57">
        <f t="shared" si="36"/>
        <v>0</v>
      </c>
      <c r="AZ185" s="57">
        <f t="shared" si="37"/>
        <v>0</v>
      </c>
      <c r="BA185" s="57">
        <f t="shared" si="38"/>
        <v>0</v>
      </c>
      <c r="BB185" s="57">
        <f t="shared" si="39"/>
        <v>0</v>
      </c>
      <c r="BC185" s="57">
        <f t="shared" si="40"/>
        <v>0</v>
      </c>
      <c r="BD185" s="57">
        <f t="shared" si="41"/>
        <v>0</v>
      </c>
      <c r="BE185" s="57">
        <f t="shared" si="42"/>
        <v>0</v>
      </c>
      <c r="BF185" s="57">
        <f t="shared" si="43"/>
        <v>0</v>
      </c>
      <c r="BG185" s="57">
        <f t="shared" si="44"/>
        <v>0</v>
      </c>
      <c r="BH185" s="57">
        <f t="shared" si="45"/>
        <v>0</v>
      </c>
      <c r="BI185" s="57">
        <f t="shared" si="46"/>
        <v>0</v>
      </c>
      <c r="BJ185" s="57">
        <f t="shared" si="47"/>
        <v>0</v>
      </c>
      <c r="BK185" s="57">
        <f t="shared" si="48"/>
        <v>0</v>
      </c>
      <c r="BL185" s="57">
        <f t="shared" si="49"/>
        <v>0</v>
      </c>
      <c r="BM185" s="57">
        <f t="shared" si="50"/>
        <v>0</v>
      </c>
      <c r="BN185" s="57">
        <f t="shared" si="51"/>
        <v>0</v>
      </c>
    </row>
    <row r="186" spans="2:66" ht="12.75" hidden="1" customHeight="1" x14ac:dyDescent="0.35">
      <c r="B186" s="1"/>
      <c r="C186" s="7" t="s">
        <v>467</v>
      </c>
      <c r="D186" s="1"/>
      <c r="E186" s="1"/>
      <c r="F186" s="7" t="s">
        <v>394</v>
      </c>
      <c r="G186" s="1"/>
      <c r="H186" s="1"/>
      <c r="I186" s="56" t="s">
        <v>500</v>
      </c>
      <c r="J186" s="57">
        <f t="shared" si="3"/>
        <v>0</v>
      </c>
      <c r="K186" s="57">
        <f t="shared" si="4"/>
        <v>0</v>
      </c>
      <c r="L186" s="57">
        <f t="shared" si="5"/>
        <v>0</v>
      </c>
      <c r="M186" s="57">
        <f t="shared" si="6"/>
        <v>0</v>
      </c>
      <c r="N186" s="57">
        <f t="shared" si="7"/>
        <v>0</v>
      </c>
      <c r="O186" s="58">
        <f t="shared" si="8"/>
        <v>0</v>
      </c>
      <c r="P186" s="58">
        <f t="shared" ref="P186:Q186" si="56">IF(C20="Contributo in volume collettaneo",1,0)</f>
        <v>0</v>
      </c>
      <c r="Q186" s="58">
        <f t="shared" si="56"/>
        <v>0</v>
      </c>
      <c r="R186" s="57">
        <f t="shared" si="10"/>
        <v>0</v>
      </c>
      <c r="S186" s="57">
        <f t="shared" si="11"/>
        <v>0</v>
      </c>
      <c r="T186" s="57">
        <f t="shared" si="12"/>
        <v>0</v>
      </c>
      <c r="U186" s="57">
        <f t="shared" si="13"/>
        <v>0</v>
      </c>
      <c r="V186" s="57">
        <f t="shared" si="14"/>
        <v>0</v>
      </c>
      <c r="W186" s="57">
        <f t="shared" si="15"/>
        <v>0</v>
      </c>
      <c r="X186" s="58">
        <f t="shared" si="16"/>
        <v>0</v>
      </c>
      <c r="Y186" s="56" t="s">
        <v>500</v>
      </c>
      <c r="Z186" s="57">
        <f t="shared" si="17"/>
        <v>0</v>
      </c>
      <c r="AA186" s="57">
        <f t="shared" si="18"/>
        <v>0</v>
      </c>
      <c r="AB186" s="57">
        <f t="shared" si="19"/>
        <v>0</v>
      </c>
      <c r="AC186" s="57">
        <f t="shared" si="20"/>
        <v>0</v>
      </c>
      <c r="AD186" s="57">
        <f t="shared" si="21"/>
        <v>0</v>
      </c>
      <c r="AE186" s="57">
        <f t="shared" si="22"/>
        <v>0</v>
      </c>
      <c r="AF186" s="57">
        <f t="shared" si="23"/>
        <v>0</v>
      </c>
      <c r="AG186" s="57">
        <f t="shared" si="24"/>
        <v>0</v>
      </c>
      <c r="AH186" s="57">
        <f t="shared" si="24"/>
        <v>0</v>
      </c>
      <c r="AI186" s="59" t="str">
        <f t="shared" si="25"/>
        <v>SELEZIONARE NUMERO AUTORI</v>
      </c>
      <c r="AJ186" s="59"/>
      <c r="AK186" s="51"/>
      <c r="AL186" s="56" t="s">
        <v>500</v>
      </c>
      <c r="AM186" s="57">
        <f t="shared" si="26"/>
        <v>0</v>
      </c>
      <c r="AN186" s="57">
        <f t="shared" si="27"/>
        <v>0</v>
      </c>
      <c r="AO186" s="57">
        <f t="shared" si="28"/>
        <v>0</v>
      </c>
      <c r="AP186" s="57">
        <f t="shared" si="29"/>
        <v>0</v>
      </c>
      <c r="AQ186" s="57">
        <f t="shared" si="30"/>
        <v>0</v>
      </c>
      <c r="AR186" s="57">
        <f t="shared" si="31"/>
        <v>0</v>
      </c>
      <c r="AT186" s="56" t="s">
        <v>500</v>
      </c>
      <c r="AU186" s="57">
        <f t="shared" si="32"/>
        <v>0</v>
      </c>
      <c r="AV186" s="57">
        <f t="shared" si="33"/>
        <v>0</v>
      </c>
      <c r="AW186" s="57">
        <f t="shared" si="34"/>
        <v>0</v>
      </c>
      <c r="AX186" s="57">
        <f t="shared" si="35"/>
        <v>0</v>
      </c>
      <c r="AY186" s="57">
        <f t="shared" si="36"/>
        <v>0</v>
      </c>
      <c r="AZ186" s="57">
        <f t="shared" si="37"/>
        <v>0</v>
      </c>
      <c r="BA186" s="57">
        <f t="shared" si="38"/>
        <v>0</v>
      </c>
      <c r="BB186" s="57">
        <f t="shared" si="39"/>
        <v>0</v>
      </c>
      <c r="BC186" s="57">
        <f t="shared" si="40"/>
        <v>0</v>
      </c>
      <c r="BD186" s="57">
        <f t="shared" si="41"/>
        <v>0</v>
      </c>
      <c r="BE186" s="57">
        <f t="shared" si="42"/>
        <v>0</v>
      </c>
      <c r="BF186" s="57">
        <f t="shared" si="43"/>
        <v>0</v>
      </c>
      <c r="BG186" s="57">
        <f t="shared" si="44"/>
        <v>0</v>
      </c>
      <c r="BH186" s="57">
        <f t="shared" si="45"/>
        <v>0</v>
      </c>
      <c r="BI186" s="57">
        <f t="shared" si="46"/>
        <v>0</v>
      </c>
      <c r="BJ186" s="57">
        <f t="shared" si="47"/>
        <v>0</v>
      </c>
      <c r="BK186" s="57">
        <f t="shared" si="48"/>
        <v>0</v>
      </c>
      <c r="BL186" s="57">
        <f t="shared" si="49"/>
        <v>0</v>
      </c>
      <c r="BM186" s="57">
        <f t="shared" si="50"/>
        <v>0</v>
      </c>
      <c r="BN186" s="57">
        <f t="shared" si="51"/>
        <v>0</v>
      </c>
    </row>
    <row r="187" spans="2:66" ht="12.75" hidden="1" customHeight="1" x14ac:dyDescent="0.35">
      <c r="B187" s="1"/>
      <c r="C187" s="6" t="s">
        <v>5</v>
      </c>
      <c r="D187" s="1"/>
      <c r="E187" s="1"/>
      <c r="F187" s="7" t="s">
        <v>506</v>
      </c>
      <c r="G187" s="1"/>
      <c r="H187" s="1"/>
      <c r="I187" s="56" t="s">
        <v>501</v>
      </c>
      <c r="J187" s="57">
        <f t="shared" si="3"/>
        <v>0</v>
      </c>
      <c r="K187" s="57">
        <f t="shared" si="4"/>
        <v>0</v>
      </c>
      <c r="L187" s="57">
        <f t="shared" si="5"/>
        <v>0</v>
      </c>
      <c r="M187" s="57">
        <f t="shared" si="6"/>
        <v>0</v>
      </c>
      <c r="N187" s="57">
        <f t="shared" si="7"/>
        <v>0</v>
      </c>
      <c r="O187" s="58">
        <f t="shared" si="8"/>
        <v>0</v>
      </c>
      <c r="P187" s="58">
        <f t="shared" ref="P187:Q187" si="57">IF(C21="Contributo in volume collettaneo",1,0)</f>
        <v>0</v>
      </c>
      <c r="Q187" s="58">
        <f t="shared" si="57"/>
        <v>0</v>
      </c>
      <c r="R187" s="57">
        <f t="shared" si="10"/>
        <v>0</v>
      </c>
      <c r="S187" s="57">
        <f t="shared" si="11"/>
        <v>0</v>
      </c>
      <c r="T187" s="57">
        <f t="shared" si="12"/>
        <v>0</v>
      </c>
      <c r="U187" s="57">
        <f t="shared" si="13"/>
        <v>0</v>
      </c>
      <c r="V187" s="57">
        <f t="shared" si="14"/>
        <v>0</v>
      </c>
      <c r="W187" s="57">
        <f t="shared" si="15"/>
        <v>0</v>
      </c>
      <c r="X187" s="58">
        <f t="shared" si="16"/>
        <v>0</v>
      </c>
      <c r="Y187" s="56" t="s">
        <v>501</v>
      </c>
      <c r="Z187" s="57">
        <f t="shared" si="17"/>
        <v>0</v>
      </c>
      <c r="AA187" s="57">
        <f t="shared" si="18"/>
        <v>0</v>
      </c>
      <c r="AB187" s="57">
        <f t="shared" si="19"/>
        <v>0</v>
      </c>
      <c r="AC187" s="57">
        <f t="shared" si="20"/>
        <v>0</v>
      </c>
      <c r="AD187" s="57">
        <f t="shared" si="21"/>
        <v>0</v>
      </c>
      <c r="AE187" s="57">
        <f t="shared" si="22"/>
        <v>0</v>
      </c>
      <c r="AF187" s="57">
        <f t="shared" si="23"/>
        <v>0</v>
      </c>
      <c r="AG187" s="57">
        <f t="shared" si="24"/>
        <v>0</v>
      </c>
      <c r="AH187" s="57">
        <f t="shared" si="24"/>
        <v>0</v>
      </c>
      <c r="AI187" s="59" t="str">
        <f t="shared" si="25"/>
        <v>SELEZIONARE NUMERO AUTORI</v>
      </c>
      <c r="AJ187" s="59"/>
      <c r="AK187" s="51"/>
      <c r="AL187" s="56" t="s">
        <v>501</v>
      </c>
      <c r="AM187" s="57">
        <f t="shared" si="26"/>
        <v>0</v>
      </c>
      <c r="AN187" s="57">
        <f t="shared" si="27"/>
        <v>0</v>
      </c>
      <c r="AO187" s="57">
        <f t="shared" si="28"/>
        <v>0</v>
      </c>
      <c r="AP187" s="57">
        <f t="shared" si="29"/>
        <v>0</v>
      </c>
      <c r="AQ187" s="57">
        <f t="shared" si="30"/>
        <v>0</v>
      </c>
      <c r="AR187" s="57">
        <f t="shared" si="31"/>
        <v>0</v>
      </c>
      <c r="AT187" s="56" t="s">
        <v>501</v>
      </c>
      <c r="AU187" s="57">
        <f t="shared" si="32"/>
        <v>0</v>
      </c>
      <c r="AV187" s="57">
        <f t="shared" si="33"/>
        <v>0</v>
      </c>
      <c r="AW187" s="57">
        <f t="shared" si="34"/>
        <v>0</v>
      </c>
      <c r="AX187" s="57">
        <f t="shared" si="35"/>
        <v>0</v>
      </c>
      <c r="AY187" s="57">
        <f t="shared" si="36"/>
        <v>0</v>
      </c>
      <c r="AZ187" s="57">
        <f t="shared" si="37"/>
        <v>0</v>
      </c>
      <c r="BA187" s="57">
        <f t="shared" si="38"/>
        <v>0</v>
      </c>
      <c r="BB187" s="57">
        <f t="shared" si="39"/>
        <v>0</v>
      </c>
      <c r="BC187" s="57">
        <f t="shared" si="40"/>
        <v>0</v>
      </c>
      <c r="BD187" s="57">
        <f t="shared" si="41"/>
        <v>0</v>
      </c>
      <c r="BE187" s="57">
        <f t="shared" si="42"/>
        <v>0</v>
      </c>
      <c r="BF187" s="57">
        <f t="shared" si="43"/>
        <v>0</v>
      </c>
      <c r="BG187" s="57">
        <f t="shared" si="44"/>
        <v>0</v>
      </c>
      <c r="BH187" s="57">
        <f t="shared" si="45"/>
        <v>0</v>
      </c>
      <c r="BI187" s="57">
        <f t="shared" si="46"/>
        <v>0</v>
      </c>
      <c r="BJ187" s="57">
        <f t="shared" si="47"/>
        <v>0</v>
      </c>
      <c r="BK187" s="57">
        <f t="shared" si="48"/>
        <v>0</v>
      </c>
      <c r="BL187" s="57">
        <f t="shared" si="49"/>
        <v>0</v>
      </c>
      <c r="BM187" s="57">
        <f t="shared" si="50"/>
        <v>0</v>
      </c>
      <c r="BN187" s="57">
        <f t="shared" si="51"/>
        <v>0</v>
      </c>
    </row>
    <row r="188" spans="2:66" ht="12.75" hidden="1" customHeight="1" x14ac:dyDescent="0.35">
      <c r="B188" s="1"/>
      <c r="C188" s="6" t="s">
        <v>6</v>
      </c>
      <c r="D188" s="1"/>
      <c r="E188" s="1"/>
      <c r="F188" s="7" t="s">
        <v>396</v>
      </c>
      <c r="G188" s="1"/>
      <c r="H188" s="1"/>
      <c r="I188" s="56" t="s">
        <v>502</v>
      </c>
      <c r="J188" s="57">
        <f t="shared" si="3"/>
        <v>0</v>
      </c>
      <c r="K188" s="57">
        <f t="shared" si="4"/>
        <v>0</v>
      </c>
      <c r="L188" s="57">
        <f t="shared" si="5"/>
        <v>0</v>
      </c>
      <c r="M188" s="57">
        <f t="shared" si="6"/>
        <v>0</v>
      </c>
      <c r="N188" s="57">
        <f t="shared" si="7"/>
        <v>0</v>
      </c>
      <c r="O188" s="58">
        <f t="shared" si="8"/>
        <v>0</v>
      </c>
      <c r="P188" s="58">
        <f t="shared" ref="P188:Q188" si="58">IF(C22="Contributo in volume collettaneo",1,0)</f>
        <v>0</v>
      </c>
      <c r="Q188" s="58">
        <f t="shared" si="58"/>
        <v>0</v>
      </c>
      <c r="R188" s="57">
        <f t="shared" si="10"/>
        <v>0</v>
      </c>
      <c r="S188" s="57">
        <f t="shared" si="11"/>
        <v>0</v>
      </c>
      <c r="T188" s="57">
        <f t="shared" si="12"/>
        <v>0</v>
      </c>
      <c r="U188" s="57">
        <f t="shared" si="13"/>
        <v>0</v>
      </c>
      <c r="V188" s="57">
        <f t="shared" si="14"/>
        <v>0</v>
      </c>
      <c r="W188" s="57">
        <f t="shared" si="15"/>
        <v>0</v>
      </c>
      <c r="X188" s="58">
        <f t="shared" si="16"/>
        <v>0</v>
      </c>
      <c r="Y188" s="56" t="s">
        <v>502</v>
      </c>
      <c r="Z188" s="57">
        <f t="shared" si="17"/>
        <v>0</v>
      </c>
      <c r="AA188" s="57">
        <f t="shared" si="18"/>
        <v>0</v>
      </c>
      <c r="AB188" s="57">
        <f t="shared" si="19"/>
        <v>0</v>
      </c>
      <c r="AC188" s="57">
        <f t="shared" si="20"/>
        <v>0</v>
      </c>
      <c r="AD188" s="57">
        <f t="shared" si="21"/>
        <v>0</v>
      </c>
      <c r="AE188" s="57">
        <f t="shared" si="22"/>
        <v>0</v>
      </c>
      <c r="AF188" s="57">
        <f t="shared" si="23"/>
        <v>0</v>
      </c>
      <c r="AG188" s="57">
        <f t="shared" si="24"/>
        <v>0</v>
      </c>
      <c r="AH188" s="57">
        <f t="shared" si="24"/>
        <v>0</v>
      </c>
      <c r="AI188" s="59" t="str">
        <f t="shared" si="25"/>
        <v>SELEZIONARE NUMERO AUTORI</v>
      </c>
      <c r="AJ188" s="59"/>
      <c r="AK188" s="51"/>
      <c r="AL188" s="56" t="s">
        <v>502</v>
      </c>
      <c r="AM188" s="57">
        <f t="shared" si="26"/>
        <v>0</v>
      </c>
      <c r="AN188" s="57">
        <f t="shared" si="27"/>
        <v>0</v>
      </c>
      <c r="AO188" s="57">
        <f t="shared" si="28"/>
        <v>0</v>
      </c>
      <c r="AP188" s="57">
        <f t="shared" si="29"/>
        <v>0</v>
      </c>
      <c r="AQ188" s="57">
        <f t="shared" si="30"/>
        <v>0</v>
      </c>
      <c r="AR188" s="57">
        <f t="shared" si="31"/>
        <v>0</v>
      </c>
      <c r="AT188" s="56" t="s">
        <v>502</v>
      </c>
      <c r="AU188" s="57">
        <f t="shared" si="32"/>
        <v>0</v>
      </c>
      <c r="AV188" s="57">
        <f t="shared" si="33"/>
        <v>0</v>
      </c>
      <c r="AW188" s="57">
        <f t="shared" si="34"/>
        <v>0</v>
      </c>
      <c r="AX188" s="57">
        <f t="shared" si="35"/>
        <v>0</v>
      </c>
      <c r="AY188" s="57">
        <f t="shared" si="36"/>
        <v>0</v>
      </c>
      <c r="AZ188" s="57">
        <f t="shared" si="37"/>
        <v>0</v>
      </c>
      <c r="BA188" s="57">
        <f t="shared" si="38"/>
        <v>0</v>
      </c>
      <c r="BB188" s="57">
        <f t="shared" si="39"/>
        <v>0</v>
      </c>
      <c r="BC188" s="57">
        <f t="shared" si="40"/>
        <v>0</v>
      </c>
      <c r="BD188" s="57">
        <f t="shared" si="41"/>
        <v>0</v>
      </c>
      <c r="BE188" s="57">
        <f t="shared" si="42"/>
        <v>0</v>
      </c>
      <c r="BF188" s="57">
        <f t="shared" si="43"/>
        <v>0</v>
      </c>
      <c r="BG188" s="57">
        <f t="shared" si="44"/>
        <v>0</v>
      </c>
      <c r="BH188" s="57">
        <f t="shared" si="45"/>
        <v>0</v>
      </c>
      <c r="BI188" s="57">
        <f t="shared" si="46"/>
        <v>0</v>
      </c>
      <c r="BJ188" s="57">
        <f t="shared" si="47"/>
        <v>0</v>
      </c>
      <c r="BK188" s="57">
        <f t="shared" si="48"/>
        <v>0</v>
      </c>
      <c r="BL188" s="57">
        <f t="shared" si="49"/>
        <v>0</v>
      </c>
      <c r="BM188" s="57">
        <f t="shared" si="50"/>
        <v>0</v>
      </c>
      <c r="BN188" s="57">
        <f t="shared" si="51"/>
        <v>0</v>
      </c>
    </row>
    <row r="189" spans="2:66" ht="12.75" hidden="1" customHeight="1" x14ac:dyDescent="0.35">
      <c r="B189" s="1"/>
      <c r="C189" s="6" t="s">
        <v>7</v>
      </c>
      <c r="D189" s="1"/>
      <c r="E189" s="1"/>
      <c r="F189" s="7"/>
      <c r="G189" s="1"/>
      <c r="H189" s="1"/>
      <c r="I189" s="56" t="s">
        <v>503</v>
      </c>
      <c r="J189" s="57">
        <f t="shared" si="3"/>
        <v>0</v>
      </c>
      <c r="K189" s="57">
        <f t="shared" si="4"/>
        <v>0</v>
      </c>
      <c r="L189" s="57">
        <f t="shared" si="5"/>
        <v>0</v>
      </c>
      <c r="M189" s="57">
        <f t="shared" si="6"/>
        <v>0</v>
      </c>
      <c r="N189" s="57">
        <f t="shared" si="7"/>
        <v>0</v>
      </c>
      <c r="O189" s="58">
        <f t="shared" si="8"/>
        <v>0</v>
      </c>
      <c r="P189" s="58">
        <f t="shared" ref="P189:Q189" si="59">IF(C23="Contributo in volume collettaneo",1,0)</f>
        <v>0</v>
      </c>
      <c r="Q189" s="58">
        <f t="shared" si="59"/>
        <v>0</v>
      </c>
      <c r="R189" s="57">
        <f t="shared" si="10"/>
        <v>0</v>
      </c>
      <c r="S189" s="57">
        <f t="shared" si="11"/>
        <v>0</v>
      </c>
      <c r="T189" s="57">
        <f t="shared" si="12"/>
        <v>0</v>
      </c>
      <c r="U189" s="57">
        <f t="shared" si="13"/>
        <v>0</v>
      </c>
      <c r="V189" s="57">
        <f t="shared" si="14"/>
        <v>0</v>
      </c>
      <c r="W189" s="57">
        <f t="shared" si="15"/>
        <v>0</v>
      </c>
      <c r="X189" s="58">
        <f t="shared" si="16"/>
        <v>0</v>
      </c>
      <c r="Y189" s="56" t="s">
        <v>503</v>
      </c>
      <c r="Z189" s="57">
        <f t="shared" si="17"/>
        <v>0</v>
      </c>
      <c r="AA189" s="57">
        <f t="shared" si="18"/>
        <v>0</v>
      </c>
      <c r="AB189" s="57">
        <f t="shared" si="19"/>
        <v>0</v>
      </c>
      <c r="AC189" s="57">
        <f t="shared" si="20"/>
        <v>0</v>
      </c>
      <c r="AD189" s="57">
        <f t="shared" si="21"/>
        <v>0</v>
      </c>
      <c r="AE189" s="57">
        <f t="shared" si="22"/>
        <v>0</v>
      </c>
      <c r="AF189" s="57">
        <f t="shared" si="23"/>
        <v>0</v>
      </c>
      <c r="AG189" s="57">
        <f t="shared" si="24"/>
        <v>0</v>
      </c>
      <c r="AH189" s="57">
        <f t="shared" si="24"/>
        <v>0</v>
      </c>
      <c r="AI189" s="59" t="str">
        <f t="shared" si="25"/>
        <v>SELEZIONARE NUMERO AUTORI</v>
      </c>
      <c r="AJ189" s="59"/>
      <c r="AK189" s="51"/>
      <c r="AL189" s="56" t="s">
        <v>503</v>
      </c>
      <c r="AM189" s="57">
        <f t="shared" si="26"/>
        <v>0</v>
      </c>
      <c r="AN189" s="57">
        <f t="shared" si="27"/>
        <v>0</v>
      </c>
      <c r="AO189" s="57">
        <f t="shared" si="28"/>
        <v>0</v>
      </c>
      <c r="AP189" s="57">
        <f t="shared" si="29"/>
        <v>0</v>
      </c>
      <c r="AQ189" s="57">
        <f t="shared" si="30"/>
        <v>0</v>
      </c>
      <c r="AR189" s="57">
        <f t="shared" si="31"/>
        <v>0</v>
      </c>
      <c r="AT189" s="56" t="s">
        <v>503</v>
      </c>
      <c r="AU189" s="57">
        <f t="shared" si="32"/>
        <v>0</v>
      </c>
      <c r="AV189" s="57">
        <f t="shared" si="33"/>
        <v>0</v>
      </c>
      <c r="AW189" s="57">
        <f t="shared" si="34"/>
        <v>0</v>
      </c>
      <c r="AX189" s="57">
        <f t="shared" si="35"/>
        <v>0</v>
      </c>
      <c r="AY189" s="57">
        <f t="shared" si="36"/>
        <v>0</v>
      </c>
      <c r="AZ189" s="57">
        <f t="shared" si="37"/>
        <v>0</v>
      </c>
      <c r="BA189" s="57">
        <f t="shared" si="38"/>
        <v>0</v>
      </c>
      <c r="BB189" s="57">
        <f t="shared" si="39"/>
        <v>0</v>
      </c>
      <c r="BC189" s="57">
        <f t="shared" si="40"/>
        <v>0</v>
      </c>
      <c r="BD189" s="57">
        <f t="shared" si="41"/>
        <v>0</v>
      </c>
      <c r="BE189" s="57">
        <f t="shared" si="42"/>
        <v>0</v>
      </c>
      <c r="BF189" s="57">
        <f t="shared" si="43"/>
        <v>0</v>
      </c>
      <c r="BG189" s="57">
        <f t="shared" si="44"/>
        <v>0</v>
      </c>
      <c r="BH189" s="57">
        <f t="shared" si="45"/>
        <v>0</v>
      </c>
      <c r="BI189" s="57">
        <f t="shared" si="46"/>
        <v>0</v>
      </c>
      <c r="BJ189" s="57">
        <f t="shared" si="47"/>
        <v>0</v>
      </c>
      <c r="BK189" s="57">
        <f t="shared" si="48"/>
        <v>0</v>
      </c>
      <c r="BL189" s="57">
        <f t="shared" si="49"/>
        <v>0</v>
      </c>
      <c r="BM189" s="57">
        <f t="shared" si="50"/>
        <v>0</v>
      </c>
      <c r="BN189" s="57">
        <f t="shared" si="51"/>
        <v>0</v>
      </c>
    </row>
    <row r="190" spans="2:66" ht="12.75" hidden="1" customHeight="1" x14ac:dyDescent="0.3">
      <c r="B190" s="1"/>
      <c r="C190" s="6" t="s">
        <v>381</v>
      </c>
      <c r="D190" s="1"/>
      <c r="E190" s="1"/>
      <c r="F190" s="1"/>
      <c r="G190" s="1"/>
      <c r="H190" s="1"/>
      <c r="I190" s="56" t="s">
        <v>504</v>
      </c>
      <c r="J190" s="57">
        <f t="shared" si="3"/>
        <v>0</v>
      </c>
      <c r="K190" s="57">
        <f t="shared" si="4"/>
        <v>0</v>
      </c>
      <c r="L190" s="57">
        <f t="shared" si="5"/>
        <v>0</v>
      </c>
      <c r="M190" s="57">
        <f t="shared" si="6"/>
        <v>0</v>
      </c>
      <c r="N190" s="57">
        <f t="shared" si="7"/>
        <v>0</v>
      </c>
      <c r="O190" s="58">
        <f t="shared" si="8"/>
        <v>0</v>
      </c>
      <c r="P190" s="58">
        <f t="shared" ref="P190:Q190" si="60">IF(C24="Contributo in volume collettaneo",1,0)</f>
        <v>0</v>
      </c>
      <c r="Q190" s="58">
        <f t="shared" si="60"/>
        <v>0</v>
      </c>
      <c r="R190" s="57">
        <f t="shared" si="10"/>
        <v>0</v>
      </c>
      <c r="S190" s="57">
        <f t="shared" si="11"/>
        <v>0</v>
      </c>
      <c r="T190" s="57">
        <f t="shared" si="12"/>
        <v>0</v>
      </c>
      <c r="U190" s="57">
        <f t="shared" si="13"/>
        <v>0</v>
      </c>
      <c r="V190" s="57">
        <f t="shared" si="14"/>
        <v>0</v>
      </c>
      <c r="W190" s="57">
        <f t="shared" si="15"/>
        <v>0</v>
      </c>
      <c r="X190" s="58">
        <f t="shared" si="16"/>
        <v>0</v>
      </c>
      <c r="Y190" s="56" t="s">
        <v>504</v>
      </c>
      <c r="Z190" s="57">
        <f t="shared" si="17"/>
        <v>0</v>
      </c>
      <c r="AA190" s="57">
        <f t="shared" si="18"/>
        <v>0</v>
      </c>
      <c r="AB190" s="57">
        <f t="shared" si="19"/>
        <v>0</v>
      </c>
      <c r="AC190" s="57">
        <f t="shared" si="20"/>
        <v>0</v>
      </c>
      <c r="AD190" s="57">
        <f t="shared" si="21"/>
        <v>0</v>
      </c>
      <c r="AE190" s="57">
        <f t="shared" si="22"/>
        <v>0</v>
      </c>
      <c r="AF190" s="57">
        <f t="shared" si="23"/>
        <v>0</v>
      </c>
      <c r="AG190" s="57">
        <f t="shared" si="24"/>
        <v>0</v>
      </c>
      <c r="AH190" s="57">
        <f t="shared" si="24"/>
        <v>0</v>
      </c>
      <c r="AI190" s="59" t="str">
        <f t="shared" si="25"/>
        <v>SELEZIONARE NUMERO AUTORI</v>
      </c>
      <c r="AJ190" s="59"/>
      <c r="AK190" s="51"/>
      <c r="AL190" s="56" t="s">
        <v>504</v>
      </c>
      <c r="AM190" s="57">
        <f t="shared" si="26"/>
        <v>0</v>
      </c>
      <c r="AN190" s="57">
        <f t="shared" si="27"/>
        <v>0</v>
      </c>
      <c r="AO190" s="57">
        <f t="shared" si="28"/>
        <v>0</v>
      </c>
      <c r="AP190" s="57">
        <f t="shared" si="29"/>
        <v>0</v>
      </c>
      <c r="AQ190" s="57">
        <f t="shared" si="30"/>
        <v>0</v>
      </c>
      <c r="AR190" s="57">
        <f t="shared" si="31"/>
        <v>0</v>
      </c>
      <c r="AT190" s="56" t="s">
        <v>504</v>
      </c>
      <c r="AU190" s="57">
        <f t="shared" si="32"/>
        <v>0</v>
      </c>
      <c r="AV190" s="57">
        <f t="shared" si="33"/>
        <v>0</v>
      </c>
      <c r="AW190" s="57">
        <f t="shared" si="34"/>
        <v>0</v>
      </c>
      <c r="AX190" s="57">
        <f t="shared" si="35"/>
        <v>0</v>
      </c>
      <c r="AY190" s="57">
        <f t="shared" si="36"/>
        <v>0</v>
      </c>
      <c r="AZ190" s="57">
        <f t="shared" si="37"/>
        <v>0</v>
      </c>
      <c r="BA190" s="57">
        <f t="shared" si="38"/>
        <v>0</v>
      </c>
      <c r="BB190" s="57">
        <f t="shared" si="39"/>
        <v>0</v>
      </c>
      <c r="BC190" s="57">
        <f t="shared" si="40"/>
        <v>0</v>
      </c>
      <c r="BD190" s="57">
        <f t="shared" si="41"/>
        <v>0</v>
      </c>
      <c r="BE190" s="57">
        <f t="shared" si="42"/>
        <v>0</v>
      </c>
      <c r="BF190" s="57">
        <f t="shared" si="43"/>
        <v>0</v>
      </c>
      <c r="BG190" s="57">
        <f t="shared" si="44"/>
        <v>0</v>
      </c>
      <c r="BH190" s="57">
        <f t="shared" si="45"/>
        <v>0</v>
      </c>
      <c r="BI190" s="57">
        <f t="shared" si="46"/>
        <v>0</v>
      </c>
      <c r="BJ190" s="57">
        <f t="shared" si="47"/>
        <v>0</v>
      </c>
      <c r="BK190" s="57">
        <f t="shared" si="48"/>
        <v>0</v>
      </c>
      <c r="BL190" s="57">
        <f t="shared" si="49"/>
        <v>0</v>
      </c>
      <c r="BM190" s="57">
        <f t="shared" si="50"/>
        <v>0</v>
      </c>
      <c r="BN190" s="57">
        <f t="shared" si="51"/>
        <v>0</v>
      </c>
    </row>
    <row r="191" spans="2:66" ht="12.75" hidden="1" customHeight="1" x14ac:dyDescent="0.35">
      <c r="B191" s="1"/>
      <c r="C191" s="6" t="s">
        <v>382</v>
      </c>
      <c r="D191" s="1"/>
      <c r="E191" s="1"/>
      <c r="F191" s="7" t="s">
        <v>471</v>
      </c>
      <c r="G191" s="1"/>
      <c r="H191" s="1"/>
      <c r="I191" s="56" t="s">
        <v>505</v>
      </c>
      <c r="J191" s="57">
        <f t="shared" si="3"/>
        <v>0</v>
      </c>
      <c r="K191" s="57">
        <f t="shared" si="4"/>
        <v>0</v>
      </c>
      <c r="L191" s="57">
        <f t="shared" si="5"/>
        <v>0</v>
      </c>
      <c r="M191" s="57">
        <f t="shared" si="6"/>
        <v>0</v>
      </c>
      <c r="N191" s="57">
        <f t="shared" si="7"/>
        <v>0</v>
      </c>
      <c r="O191" s="58">
        <f t="shared" si="8"/>
        <v>0</v>
      </c>
      <c r="P191" s="58">
        <f t="shared" ref="P191:Q191" si="61">IF(C25="Contributo in volume collettaneo",1,0)</f>
        <v>0</v>
      </c>
      <c r="Q191" s="58">
        <f t="shared" si="61"/>
        <v>0</v>
      </c>
      <c r="R191" s="57">
        <f t="shared" si="10"/>
        <v>0</v>
      </c>
      <c r="S191" s="57">
        <f t="shared" si="11"/>
        <v>0</v>
      </c>
      <c r="T191" s="57">
        <f t="shared" si="12"/>
        <v>0</v>
      </c>
      <c r="U191" s="57">
        <f t="shared" si="13"/>
        <v>0</v>
      </c>
      <c r="V191" s="57">
        <f t="shared" si="14"/>
        <v>0</v>
      </c>
      <c r="W191" s="57">
        <f t="shared" si="15"/>
        <v>0</v>
      </c>
      <c r="X191" s="58">
        <f t="shared" si="16"/>
        <v>0</v>
      </c>
      <c r="Y191" s="56" t="s">
        <v>505</v>
      </c>
      <c r="Z191" s="57">
        <f t="shared" si="17"/>
        <v>0</v>
      </c>
      <c r="AA191" s="57">
        <f t="shared" si="18"/>
        <v>0</v>
      </c>
      <c r="AB191" s="57">
        <f t="shared" si="19"/>
        <v>0</v>
      </c>
      <c r="AC191" s="57">
        <f t="shared" si="20"/>
        <v>0</v>
      </c>
      <c r="AD191" s="57">
        <f t="shared" si="21"/>
        <v>0</v>
      </c>
      <c r="AE191" s="57">
        <f t="shared" si="22"/>
        <v>0</v>
      </c>
      <c r="AF191" s="57">
        <f t="shared" si="23"/>
        <v>0</v>
      </c>
      <c r="AG191" s="57">
        <f t="shared" si="24"/>
        <v>0</v>
      </c>
      <c r="AH191" s="57">
        <f t="shared" si="24"/>
        <v>0</v>
      </c>
      <c r="AI191" s="59" t="str">
        <f t="shared" si="25"/>
        <v>SELEZIONARE NUMERO AUTORI</v>
      </c>
      <c r="AJ191" s="59"/>
      <c r="AK191" s="51"/>
      <c r="AL191" s="56" t="s">
        <v>505</v>
      </c>
      <c r="AM191" s="57">
        <f t="shared" si="26"/>
        <v>0</v>
      </c>
      <c r="AN191" s="57">
        <f t="shared" si="27"/>
        <v>0</v>
      </c>
      <c r="AO191" s="57">
        <f t="shared" si="28"/>
        <v>0</v>
      </c>
      <c r="AP191" s="57">
        <f t="shared" si="29"/>
        <v>0</v>
      </c>
      <c r="AQ191" s="57">
        <f t="shared" si="30"/>
        <v>0</v>
      </c>
      <c r="AR191" s="57">
        <f t="shared" si="31"/>
        <v>0</v>
      </c>
      <c r="AT191" s="56" t="s">
        <v>505</v>
      </c>
      <c r="AU191" s="57">
        <f t="shared" si="32"/>
        <v>0</v>
      </c>
      <c r="AV191" s="57">
        <f t="shared" si="33"/>
        <v>0</v>
      </c>
      <c r="AW191" s="57">
        <f t="shared" si="34"/>
        <v>0</v>
      </c>
      <c r="AX191" s="57">
        <f t="shared" si="35"/>
        <v>0</v>
      </c>
      <c r="AY191" s="57">
        <f t="shared" si="36"/>
        <v>0</v>
      </c>
      <c r="AZ191" s="57">
        <f t="shared" si="37"/>
        <v>0</v>
      </c>
      <c r="BA191" s="57">
        <f t="shared" si="38"/>
        <v>0</v>
      </c>
      <c r="BB191" s="57">
        <f t="shared" si="39"/>
        <v>0</v>
      </c>
      <c r="BC191" s="57">
        <f t="shared" si="40"/>
        <v>0</v>
      </c>
      <c r="BD191" s="57">
        <f t="shared" si="41"/>
        <v>0</v>
      </c>
      <c r="BE191" s="57">
        <f t="shared" si="42"/>
        <v>0</v>
      </c>
      <c r="BF191" s="57">
        <f t="shared" si="43"/>
        <v>0</v>
      </c>
      <c r="BG191" s="57">
        <f t="shared" si="44"/>
        <v>0</v>
      </c>
      <c r="BH191" s="57">
        <f t="shared" si="45"/>
        <v>0</v>
      </c>
      <c r="BI191" s="57">
        <f t="shared" si="46"/>
        <v>0</v>
      </c>
      <c r="BJ191" s="57">
        <f t="shared" si="47"/>
        <v>0</v>
      </c>
      <c r="BK191" s="57">
        <f t="shared" si="48"/>
        <v>0</v>
      </c>
      <c r="BL191" s="57">
        <f t="shared" si="49"/>
        <v>0</v>
      </c>
      <c r="BM191" s="57">
        <f t="shared" si="50"/>
        <v>0</v>
      </c>
      <c r="BN191" s="57">
        <f t="shared" si="51"/>
        <v>0</v>
      </c>
    </row>
    <row r="192" spans="2:66" ht="12.75" hidden="1" customHeight="1" x14ac:dyDescent="0.35">
      <c r="B192" s="1"/>
      <c r="C192" s="6" t="s">
        <v>383</v>
      </c>
      <c r="D192" s="1"/>
      <c r="E192" s="1"/>
      <c r="F192" s="7" t="s">
        <v>461</v>
      </c>
      <c r="G192" s="1"/>
      <c r="H192" s="1"/>
      <c r="I192" s="56" t="s">
        <v>530</v>
      </c>
      <c r="J192" s="57">
        <f t="shared" si="3"/>
        <v>0</v>
      </c>
      <c r="K192" s="57">
        <f t="shared" si="4"/>
        <v>0</v>
      </c>
      <c r="L192" s="57">
        <f t="shared" si="5"/>
        <v>0</v>
      </c>
      <c r="M192" s="57">
        <f t="shared" si="6"/>
        <v>0</v>
      </c>
      <c r="N192" s="57">
        <f t="shared" si="7"/>
        <v>0</v>
      </c>
      <c r="O192" s="58">
        <f t="shared" si="8"/>
        <v>0</v>
      </c>
      <c r="P192" s="58">
        <f t="shared" ref="P192:Q192" si="62">IF(C26="Contributo in volume collettaneo",1,0)</f>
        <v>0</v>
      </c>
      <c r="Q192" s="58">
        <f t="shared" si="62"/>
        <v>0</v>
      </c>
      <c r="R192" s="57">
        <f t="shared" si="10"/>
        <v>0</v>
      </c>
      <c r="S192" s="57">
        <f t="shared" si="11"/>
        <v>0</v>
      </c>
      <c r="T192" s="57">
        <f t="shared" si="12"/>
        <v>0</v>
      </c>
      <c r="U192" s="57">
        <f t="shared" si="13"/>
        <v>0</v>
      </c>
      <c r="V192" s="57">
        <f t="shared" si="14"/>
        <v>0</v>
      </c>
      <c r="W192" s="57">
        <f t="shared" si="15"/>
        <v>0</v>
      </c>
      <c r="X192" s="58">
        <f t="shared" si="16"/>
        <v>0</v>
      </c>
      <c r="Y192" s="56" t="s">
        <v>530</v>
      </c>
      <c r="Z192" s="57">
        <f t="shared" si="17"/>
        <v>0</v>
      </c>
      <c r="AA192" s="57">
        <f t="shared" si="18"/>
        <v>0</v>
      </c>
      <c r="AB192" s="57">
        <f t="shared" si="19"/>
        <v>0</v>
      </c>
      <c r="AC192" s="57">
        <f t="shared" si="20"/>
        <v>0</v>
      </c>
      <c r="AD192" s="57">
        <f t="shared" si="21"/>
        <v>0</v>
      </c>
      <c r="AE192" s="57">
        <f t="shared" si="22"/>
        <v>0</v>
      </c>
      <c r="AF192" s="57">
        <f t="shared" si="23"/>
        <v>0</v>
      </c>
      <c r="AG192" s="57">
        <f t="shared" si="24"/>
        <v>0</v>
      </c>
      <c r="AH192" s="57">
        <f t="shared" si="24"/>
        <v>0</v>
      </c>
      <c r="AI192" s="59" t="str">
        <f t="shared" si="25"/>
        <v>SELEZIONARE NUMERO AUTORI</v>
      </c>
      <c r="AJ192" s="59"/>
      <c r="AK192" s="51"/>
      <c r="AL192" s="56" t="s">
        <v>530</v>
      </c>
      <c r="AM192" s="57">
        <f t="shared" si="26"/>
        <v>0</v>
      </c>
      <c r="AN192" s="57">
        <f t="shared" si="27"/>
        <v>0</v>
      </c>
      <c r="AO192" s="57">
        <f t="shared" si="28"/>
        <v>0</v>
      </c>
      <c r="AP192" s="57">
        <f t="shared" si="29"/>
        <v>0</v>
      </c>
      <c r="AQ192" s="57">
        <f t="shared" si="30"/>
        <v>0</v>
      </c>
      <c r="AR192" s="57">
        <f t="shared" si="31"/>
        <v>0</v>
      </c>
      <c r="AT192" s="56" t="s">
        <v>530</v>
      </c>
      <c r="AU192" s="57">
        <f t="shared" si="32"/>
        <v>0</v>
      </c>
      <c r="AV192" s="57">
        <f t="shared" si="33"/>
        <v>0</v>
      </c>
      <c r="AW192" s="57">
        <f t="shared" si="34"/>
        <v>0</v>
      </c>
      <c r="AX192" s="57">
        <f t="shared" si="35"/>
        <v>0</v>
      </c>
      <c r="AY192" s="57">
        <f t="shared" si="36"/>
        <v>0</v>
      </c>
      <c r="AZ192" s="57">
        <f t="shared" si="37"/>
        <v>0</v>
      </c>
      <c r="BA192" s="57">
        <f t="shared" si="38"/>
        <v>0</v>
      </c>
      <c r="BB192" s="57">
        <f t="shared" si="39"/>
        <v>0</v>
      </c>
      <c r="BC192" s="57">
        <f t="shared" si="40"/>
        <v>0</v>
      </c>
      <c r="BD192" s="57">
        <f t="shared" si="41"/>
        <v>0</v>
      </c>
      <c r="BE192" s="57">
        <f t="shared" si="42"/>
        <v>0</v>
      </c>
      <c r="BF192" s="57">
        <f t="shared" si="43"/>
        <v>0</v>
      </c>
      <c r="BG192" s="57">
        <f t="shared" si="44"/>
        <v>0</v>
      </c>
      <c r="BH192" s="57">
        <f t="shared" si="45"/>
        <v>0</v>
      </c>
      <c r="BI192" s="57">
        <f t="shared" si="46"/>
        <v>0</v>
      </c>
      <c r="BJ192" s="57">
        <f t="shared" si="47"/>
        <v>0</v>
      </c>
      <c r="BK192" s="57">
        <f t="shared" si="48"/>
        <v>0</v>
      </c>
      <c r="BL192" s="57">
        <f t="shared" si="49"/>
        <v>0</v>
      </c>
      <c r="BM192" s="57">
        <f t="shared" si="50"/>
        <v>0</v>
      </c>
      <c r="BN192" s="57">
        <f t="shared" si="51"/>
        <v>0</v>
      </c>
    </row>
    <row r="193" spans="2:66" ht="12.75" hidden="1" customHeight="1" x14ac:dyDescent="0.35">
      <c r="B193" s="1"/>
      <c r="C193" s="6" t="s">
        <v>384</v>
      </c>
      <c r="D193" s="1"/>
      <c r="E193" s="1"/>
      <c r="F193" s="7" t="s">
        <v>460</v>
      </c>
      <c r="G193" s="1"/>
      <c r="H193" s="1"/>
      <c r="I193" s="57" t="s">
        <v>531</v>
      </c>
      <c r="J193" s="57">
        <f t="shared" si="3"/>
        <v>0</v>
      </c>
      <c r="K193" s="57">
        <f t="shared" si="4"/>
        <v>0</v>
      </c>
      <c r="L193" s="57">
        <f t="shared" si="5"/>
        <v>0</v>
      </c>
      <c r="M193" s="57">
        <f t="shared" si="6"/>
        <v>0</v>
      </c>
      <c r="N193" s="57">
        <f t="shared" si="7"/>
        <v>0</v>
      </c>
      <c r="O193" s="58">
        <f t="shared" si="8"/>
        <v>0</v>
      </c>
      <c r="P193" s="58">
        <f t="shared" ref="P193:Q193" si="63">IF(C27="Contributo in volume collettaneo",1,0)</f>
        <v>0</v>
      </c>
      <c r="Q193" s="58">
        <f t="shared" si="63"/>
        <v>0</v>
      </c>
      <c r="R193" s="57">
        <f t="shared" si="10"/>
        <v>0</v>
      </c>
      <c r="S193" s="57">
        <f t="shared" si="11"/>
        <v>0</v>
      </c>
      <c r="T193" s="57">
        <f t="shared" si="12"/>
        <v>0</v>
      </c>
      <c r="U193" s="57">
        <f t="shared" si="13"/>
        <v>0</v>
      </c>
      <c r="V193" s="57">
        <f t="shared" si="14"/>
        <v>0</v>
      </c>
      <c r="W193" s="57">
        <f t="shared" si="15"/>
        <v>0</v>
      </c>
      <c r="X193" s="58">
        <f t="shared" si="16"/>
        <v>0</v>
      </c>
      <c r="Y193" s="56" t="s">
        <v>531</v>
      </c>
      <c r="Z193" s="57">
        <f t="shared" si="17"/>
        <v>0</v>
      </c>
      <c r="AA193" s="57">
        <f t="shared" si="18"/>
        <v>0</v>
      </c>
      <c r="AB193" s="57">
        <f t="shared" si="19"/>
        <v>0</v>
      </c>
      <c r="AC193" s="57">
        <f t="shared" si="20"/>
        <v>0</v>
      </c>
      <c r="AD193" s="57">
        <f t="shared" si="21"/>
        <v>0</v>
      </c>
      <c r="AE193" s="57">
        <f t="shared" si="22"/>
        <v>0</v>
      </c>
      <c r="AF193" s="57">
        <f t="shared" si="23"/>
        <v>0</v>
      </c>
      <c r="AG193" s="57">
        <f t="shared" si="24"/>
        <v>0</v>
      </c>
      <c r="AH193" s="57">
        <f t="shared" si="24"/>
        <v>0</v>
      </c>
      <c r="AI193" s="59" t="str">
        <f t="shared" si="25"/>
        <v>SELEZIONARE NUMERO AUTORI</v>
      </c>
      <c r="AJ193" s="59"/>
      <c r="AK193" s="51"/>
      <c r="AL193" s="56" t="s">
        <v>531</v>
      </c>
      <c r="AM193" s="57">
        <f t="shared" si="26"/>
        <v>0</v>
      </c>
      <c r="AN193" s="57">
        <f t="shared" si="27"/>
        <v>0</v>
      </c>
      <c r="AO193" s="57">
        <f t="shared" si="28"/>
        <v>0</v>
      </c>
      <c r="AP193" s="57">
        <f t="shared" si="29"/>
        <v>0</v>
      </c>
      <c r="AQ193" s="57">
        <f t="shared" si="30"/>
        <v>0</v>
      </c>
      <c r="AR193" s="57">
        <f t="shared" si="31"/>
        <v>0</v>
      </c>
      <c r="AT193" s="56" t="s">
        <v>531</v>
      </c>
      <c r="AU193" s="57">
        <f t="shared" si="32"/>
        <v>0</v>
      </c>
      <c r="AV193" s="57">
        <f t="shared" si="33"/>
        <v>0</v>
      </c>
      <c r="AW193" s="57">
        <f t="shared" si="34"/>
        <v>0</v>
      </c>
      <c r="AX193" s="57">
        <f t="shared" si="35"/>
        <v>0</v>
      </c>
      <c r="AY193" s="57">
        <f t="shared" si="36"/>
        <v>0</v>
      </c>
      <c r="AZ193" s="57">
        <f t="shared" si="37"/>
        <v>0</v>
      </c>
      <c r="BA193" s="57">
        <f t="shared" si="38"/>
        <v>0</v>
      </c>
      <c r="BB193" s="57">
        <f t="shared" si="39"/>
        <v>0</v>
      </c>
      <c r="BC193" s="57">
        <f t="shared" si="40"/>
        <v>0</v>
      </c>
      <c r="BD193" s="57">
        <f t="shared" si="41"/>
        <v>0</v>
      </c>
      <c r="BE193" s="57">
        <f t="shared" si="42"/>
        <v>0</v>
      </c>
      <c r="BF193" s="57">
        <f t="shared" si="43"/>
        <v>0</v>
      </c>
      <c r="BG193" s="57">
        <f t="shared" si="44"/>
        <v>0</v>
      </c>
      <c r="BH193" s="57">
        <f t="shared" si="45"/>
        <v>0</v>
      </c>
      <c r="BI193" s="57">
        <f t="shared" si="46"/>
        <v>0</v>
      </c>
      <c r="BJ193" s="57">
        <f t="shared" si="47"/>
        <v>0</v>
      </c>
      <c r="BK193" s="57">
        <f t="shared" si="48"/>
        <v>0</v>
      </c>
      <c r="BL193" s="57">
        <f t="shared" si="49"/>
        <v>0</v>
      </c>
      <c r="BM193" s="57">
        <f t="shared" si="50"/>
        <v>0</v>
      </c>
      <c r="BN193" s="57">
        <f t="shared" si="51"/>
        <v>0</v>
      </c>
    </row>
    <row r="194" spans="2:66" ht="12.75" hidden="1" customHeight="1" x14ac:dyDescent="0.35">
      <c r="B194" s="1"/>
      <c r="C194" s="6" t="s">
        <v>385</v>
      </c>
      <c r="D194" s="1"/>
      <c r="E194" s="1"/>
      <c r="F194" s="7" t="s">
        <v>462</v>
      </c>
      <c r="G194" s="1"/>
      <c r="H194" s="1"/>
      <c r="I194" s="57" t="s">
        <v>532</v>
      </c>
      <c r="J194" s="57">
        <f t="shared" si="3"/>
        <v>0</v>
      </c>
      <c r="K194" s="57">
        <f t="shared" si="4"/>
        <v>0</v>
      </c>
      <c r="L194" s="57">
        <f t="shared" si="5"/>
        <v>0</v>
      </c>
      <c r="M194" s="57">
        <f t="shared" si="6"/>
        <v>0</v>
      </c>
      <c r="N194" s="57">
        <f t="shared" si="7"/>
        <v>0</v>
      </c>
      <c r="O194" s="58">
        <f t="shared" si="8"/>
        <v>0</v>
      </c>
      <c r="P194" s="58">
        <f t="shared" ref="P194:Q194" si="64">IF(C28="Contributo in volume collettaneo",1,0)</f>
        <v>0</v>
      </c>
      <c r="Q194" s="58">
        <f t="shared" si="64"/>
        <v>0</v>
      </c>
      <c r="R194" s="57">
        <f t="shared" si="10"/>
        <v>0</v>
      </c>
      <c r="S194" s="57">
        <f t="shared" si="11"/>
        <v>0</v>
      </c>
      <c r="T194" s="57">
        <f t="shared" si="12"/>
        <v>0</v>
      </c>
      <c r="U194" s="57">
        <f t="shared" si="13"/>
        <v>0</v>
      </c>
      <c r="V194" s="57">
        <f t="shared" si="14"/>
        <v>0</v>
      </c>
      <c r="W194" s="57">
        <f t="shared" si="15"/>
        <v>0</v>
      </c>
      <c r="X194" s="58">
        <f t="shared" si="16"/>
        <v>0</v>
      </c>
      <c r="Y194" s="56" t="s">
        <v>532</v>
      </c>
      <c r="Z194" s="57">
        <f t="shared" si="17"/>
        <v>0</v>
      </c>
      <c r="AA194" s="57">
        <f t="shared" si="18"/>
        <v>0</v>
      </c>
      <c r="AB194" s="57">
        <f t="shared" si="19"/>
        <v>0</v>
      </c>
      <c r="AC194" s="57">
        <f t="shared" si="20"/>
        <v>0</v>
      </c>
      <c r="AD194" s="57">
        <f t="shared" si="21"/>
        <v>0</v>
      </c>
      <c r="AE194" s="57">
        <f t="shared" si="22"/>
        <v>0</v>
      </c>
      <c r="AF194" s="57">
        <f t="shared" si="23"/>
        <v>0</v>
      </c>
      <c r="AG194" s="57">
        <f t="shared" si="24"/>
        <v>0</v>
      </c>
      <c r="AH194" s="57">
        <f t="shared" si="24"/>
        <v>0</v>
      </c>
      <c r="AI194" s="59" t="str">
        <f t="shared" si="25"/>
        <v>SELEZIONARE NUMERO AUTORI</v>
      </c>
      <c r="AJ194" s="59"/>
      <c r="AK194" s="51"/>
      <c r="AL194" s="56" t="s">
        <v>532</v>
      </c>
      <c r="AM194" s="57">
        <f t="shared" si="26"/>
        <v>0</v>
      </c>
      <c r="AN194" s="57">
        <f t="shared" si="27"/>
        <v>0</v>
      </c>
      <c r="AO194" s="57">
        <f t="shared" si="28"/>
        <v>0</v>
      </c>
      <c r="AP194" s="57">
        <f t="shared" si="29"/>
        <v>0</v>
      </c>
      <c r="AQ194" s="57">
        <f t="shared" si="30"/>
        <v>0</v>
      </c>
      <c r="AR194" s="57">
        <f t="shared" si="31"/>
        <v>0</v>
      </c>
      <c r="AT194" s="56" t="s">
        <v>532</v>
      </c>
      <c r="AU194" s="57">
        <f t="shared" si="32"/>
        <v>0</v>
      </c>
      <c r="AV194" s="57">
        <f t="shared" si="33"/>
        <v>0</v>
      </c>
      <c r="AW194" s="57">
        <f t="shared" si="34"/>
        <v>0</v>
      </c>
      <c r="AX194" s="57">
        <f t="shared" si="35"/>
        <v>0</v>
      </c>
      <c r="AY194" s="57">
        <f t="shared" si="36"/>
        <v>0</v>
      </c>
      <c r="AZ194" s="57">
        <f t="shared" si="37"/>
        <v>0</v>
      </c>
      <c r="BA194" s="57">
        <f t="shared" si="38"/>
        <v>0</v>
      </c>
      <c r="BB194" s="57">
        <f t="shared" si="39"/>
        <v>0</v>
      </c>
      <c r="BC194" s="57">
        <f t="shared" si="40"/>
        <v>0</v>
      </c>
      <c r="BD194" s="57">
        <f t="shared" si="41"/>
        <v>0</v>
      </c>
      <c r="BE194" s="57">
        <f t="shared" si="42"/>
        <v>0</v>
      </c>
      <c r="BF194" s="57">
        <f t="shared" si="43"/>
        <v>0</v>
      </c>
      <c r="BG194" s="57">
        <f t="shared" si="44"/>
        <v>0</v>
      </c>
      <c r="BH194" s="57">
        <f t="shared" si="45"/>
        <v>0</v>
      </c>
      <c r="BI194" s="57">
        <f t="shared" si="46"/>
        <v>0</v>
      </c>
      <c r="BJ194" s="57">
        <f t="shared" si="47"/>
        <v>0</v>
      </c>
      <c r="BK194" s="57">
        <f t="shared" si="48"/>
        <v>0</v>
      </c>
      <c r="BL194" s="57">
        <f t="shared" si="49"/>
        <v>0</v>
      </c>
      <c r="BM194" s="57">
        <f t="shared" si="50"/>
        <v>0</v>
      </c>
      <c r="BN194" s="57">
        <f t="shared" si="51"/>
        <v>0</v>
      </c>
    </row>
    <row r="195" spans="2:66" ht="12.75" hidden="1" customHeight="1" x14ac:dyDescent="0.35">
      <c r="B195" s="1"/>
      <c r="C195" s="6" t="s">
        <v>386</v>
      </c>
      <c r="D195" s="1"/>
      <c r="E195" s="1"/>
      <c r="F195" s="7" t="s">
        <v>463</v>
      </c>
      <c r="G195" s="1"/>
      <c r="H195" s="1"/>
      <c r="I195" s="57" t="s">
        <v>533</v>
      </c>
      <c r="J195" s="57">
        <f t="shared" si="3"/>
        <v>0</v>
      </c>
      <c r="K195" s="57">
        <f t="shared" si="4"/>
        <v>0</v>
      </c>
      <c r="L195" s="57">
        <f t="shared" si="5"/>
        <v>0</v>
      </c>
      <c r="M195" s="57">
        <f t="shared" si="6"/>
        <v>0</v>
      </c>
      <c r="N195" s="57">
        <f t="shared" si="7"/>
        <v>0</v>
      </c>
      <c r="O195" s="58">
        <f t="shared" si="8"/>
        <v>0</v>
      </c>
      <c r="P195" s="58">
        <f t="shared" ref="P195:Q195" si="65">IF(C29="Contributo in volume collettaneo",1,0)</f>
        <v>0</v>
      </c>
      <c r="Q195" s="58">
        <f t="shared" si="65"/>
        <v>0</v>
      </c>
      <c r="R195" s="57">
        <f t="shared" si="10"/>
        <v>0</v>
      </c>
      <c r="S195" s="57">
        <f t="shared" si="11"/>
        <v>0</v>
      </c>
      <c r="T195" s="57">
        <f t="shared" si="12"/>
        <v>0</v>
      </c>
      <c r="U195" s="57">
        <f t="shared" si="13"/>
        <v>0</v>
      </c>
      <c r="V195" s="57">
        <f t="shared" si="14"/>
        <v>0</v>
      </c>
      <c r="W195" s="57">
        <f t="shared" si="15"/>
        <v>0</v>
      </c>
      <c r="X195" s="58">
        <f t="shared" si="16"/>
        <v>0</v>
      </c>
      <c r="Y195" s="56" t="s">
        <v>533</v>
      </c>
      <c r="Z195" s="57">
        <f t="shared" si="17"/>
        <v>0</v>
      </c>
      <c r="AA195" s="57">
        <f t="shared" si="18"/>
        <v>0</v>
      </c>
      <c r="AB195" s="57">
        <f t="shared" si="19"/>
        <v>0</v>
      </c>
      <c r="AC195" s="57">
        <f t="shared" si="20"/>
        <v>0</v>
      </c>
      <c r="AD195" s="57">
        <f t="shared" si="21"/>
        <v>0</v>
      </c>
      <c r="AE195" s="57">
        <f t="shared" si="22"/>
        <v>0</v>
      </c>
      <c r="AF195" s="57">
        <f t="shared" si="23"/>
        <v>0</v>
      </c>
      <c r="AG195" s="57">
        <f t="shared" si="24"/>
        <v>0</v>
      </c>
      <c r="AH195" s="57">
        <f t="shared" si="24"/>
        <v>0</v>
      </c>
      <c r="AI195" s="59" t="str">
        <f t="shared" si="25"/>
        <v>SELEZIONARE NUMERO AUTORI</v>
      </c>
      <c r="AJ195" s="59"/>
      <c r="AK195" s="51"/>
      <c r="AL195" s="56" t="s">
        <v>533</v>
      </c>
      <c r="AM195" s="57">
        <f t="shared" si="26"/>
        <v>0</v>
      </c>
      <c r="AN195" s="57">
        <f t="shared" si="27"/>
        <v>0</v>
      </c>
      <c r="AO195" s="57">
        <f t="shared" si="28"/>
        <v>0</v>
      </c>
      <c r="AP195" s="57">
        <f t="shared" si="29"/>
        <v>0</v>
      </c>
      <c r="AQ195" s="57">
        <f t="shared" si="30"/>
        <v>0</v>
      </c>
      <c r="AR195" s="57">
        <f t="shared" si="31"/>
        <v>0</v>
      </c>
      <c r="AT195" s="56" t="s">
        <v>533</v>
      </c>
      <c r="AU195" s="57">
        <f t="shared" si="32"/>
        <v>0</v>
      </c>
      <c r="AV195" s="57">
        <f t="shared" si="33"/>
        <v>0</v>
      </c>
      <c r="AW195" s="57">
        <f t="shared" si="34"/>
        <v>0</v>
      </c>
      <c r="AX195" s="57">
        <f t="shared" si="35"/>
        <v>0</v>
      </c>
      <c r="AY195" s="57">
        <f t="shared" si="36"/>
        <v>0</v>
      </c>
      <c r="AZ195" s="57">
        <f t="shared" si="37"/>
        <v>0</v>
      </c>
      <c r="BA195" s="57">
        <f t="shared" si="38"/>
        <v>0</v>
      </c>
      <c r="BB195" s="57">
        <f t="shared" si="39"/>
        <v>0</v>
      </c>
      <c r="BC195" s="57">
        <f t="shared" si="40"/>
        <v>0</v>
      </c>
      <c r="BD195" s="57">
        <f t="shared" si="41"/>
        <v>0</v>
      </c>
      <c r="BE195" s="57">
        <f t="shared" si="42"/>
        <v>0</v>
      </c>
      <c r="BF195" s="57">
        <f t="shared" si="43"/>
        <v>0</v>
      </c>
      <c r="BG195" s="57">
        <f t="shared" si="44"/>
        <v>0</v>
      </c>
      <c r="BH195" s="57">
        <f t="shared" si="45"/>
        <v>0</v>
      </c>
      <c r="BI195" s="57">
        <f t="shared" si="46"/>
        <v>0</v>
      </c>
      <c r="BJ195" s="57">
        <f t="shared" si="47"/>
        <v>0</v>
      </c>
      <c r="BK195" s="57">
        <f t="shared" si="48"/>
        <v>0</v>
      </c>
      <c r="BL195" s="57">
        <f t="shared" si="49"/>
        <v>0</v>
      </c>
      <c r="BM195" s="57">
        <f t="shared" si="50"/>
        <v>0</v>
      </c>
      <c r="BN195" s="57">
        <f t="shared" si="51"/>
        <v>0</v>
      </c>
    </row>
    <row r="196" spans="2:66" ht="12.75" hidden="1" customHeight="1" x14ac:dyDescent="0.3">
      <c r="B196" s="1"/>
      <c r="C196" s="6" t="s">
        <v>387</v>
      </c>
      <c r="D196" s="1"/>
      <c r="E196" s="1"/>
      <c r="F196" s="1"/>
      <c r="G196" s="1"/>
      <c r="H196" s="1"/>
      <c r="I196" s="57" t="s">
        <v>534</v>
      </c>
      <c r="J196" s="57">
        <f t="shared" si="3"/>
        <v>0</v>
      </c>
      <c r="K196" s="57">
        <f t="shared" si="4"/>
        <v>0</v>
      </c>
      <c r="L196" s="57">
        <f t="shared" si="5"/>
        <v>0</v>
      </c>
      <c r="M196" s="57">
        <f t="shared" si="6"/>
        <v>0</v>
      </c>
      <c r="N196" s="57">
        <f t="shared" si="7"/>
        <v>0</v>
      </c>
      <c r="O196" s="58">
        <f t="shared" si="8"/>
        <v>0</v>
      </c>
      <c r="P196" s="58">
        <f t="shared" ref="P196:Q196" si="66">IF(C30="Contributo in volume collettaneo",1,0)</f>
        <v>0</v>
      </c>
      <c r="Q196" s="58">
        <f t="shared" si="66"/>
        <v>0</v>
      </c>
      <c r="R196" s="57">
        <f t="shared" si="10"/>
        <v>0</v>
      </c>
      <c r="S196" s="57">
        <f t="shared" si="11"/>
        <v>0</v>
      </c>
      <c r="T196" s="57">
        <f t="shared" si="12"/>
        <v>0</v>
      </c>
      <c r="U196" s="57">
        <f t="shared" si="13"/>
        <v>0</v>
      </c>
      <c r="V196" s="57">
        <f t="shared" si="14"/>
        <v>0</v>
      </c>
      <c r="W196" s="57">
        <f t="shared" si="15"/>
        <v>0</v>
      </c>
      <c r="X196" s="58">
        <f t="shared" si="16"/>
        <v>0</v>
      </c>
      <c r="Y196" s="56" t="s">
        <v>534</v>
      </c>
      <c r="Z196" s="57">
        <f t="shared" si="17"/>
        <v>0</v>
      </c>
      <c r="AA196" s="57">
        <f t="shared" si="18"/>
        <v>0</v>
      </c>
      <c r="AB196" s="57">
        <f t="shared" si="19"/>
        <v>0</v>
      </c>
      <c r="AC196" s="57">
        <f t="shared" si="20"/>
        <v>0</v>
      </c>
      <c r="AD196" s="57">
        <f t="shared" si="21"/>
        <v>0</v>
      </c>
      <c r="AE196" s="57">
        <f t="shared" si="22"/>
        <v>0</v>
      </c>
      <c r="AF196" s="57">
        <f t="shared" si="23"/>
        <v>0</v>
      </c>
      <c r="AG196" s="57">
        <f t="shared" si="24"/>
        <v>0</v>
      </c>
      <c r="AH196" s="57">
        <f t="shared" si="24"/>
        <v>0</v>
      </c>
      <c r="AI196" s="59" t="str">
        <f t="shared" si="25"/>
        <v>SELEZIONARE NUMERO AUTORI</v>
      </c>
      <c r="AJ196" s="59"/>
      <c r="AK196" s="51"/>
      <c r="AL196" s="56" t="s">
        <v>534</v>
      </c>
      <c r="AM196" s="57">
        <f t="shared" si="26"/>
        <v>0</v>
      </c>
      <c r="AN196" s="57">
        <f t="shared" si="27"/>
        <v>0</v>
      </c>
      <c r="AO196" s="57">
        <f t="shared" si="28"/>
        <v>0</v>
      </c>
      <c r="AP196" s="57">
        <f t="shared" si="29"/>
        <v>0</v>
      </c>
      <c r="AQ196" s="57">
        <f t="shared" si="30"/>
        <v>0</v>
      </c>
      <c r="AR196" s="57">
        <f t="shared" si="31"/>
        <v>0</v>
      </c>
      <c r="AT196" s="56" t="s">
        <v>534</v>
      </c>
      <c r="AU196" s="57">
        <f t="shared" si="32"/>
        <v>0</v>
      </c>
      <c r="AV196" s="57">
        <f t="shared" si="33"/>
        <v>0</v>
      </c>
      <c r="AW196" s="57">
        <f t="shared" si="34"/>
        <v>0</v>
      </c>
      <c r="AX196" s="57">
        <f t="shared" si="35"/>
        <v>0</v>
      </c>
      <c r="AY196" s="57">
        <f t="shared" si="36"/>
        <v>0</v>
      </c>
      <c r="AZ196" s="57">
        <f t="shared" si="37"/>
        <v>0</v>
      </c>
      <c r="BA196" s="57">
        <f t="shared" si="38"/>
        <v>0</v>
      </c>
      <c r="BB196" s="57">
        <f t="shared" si="39"/>
        <v>0</v>
      </c>
      <c r="BC196" s="57">
        <f t="shared" si="40"/>
        <v>0</v>
      </c>
      <c r="BD196" s="57">
        <f t="shared" si="41"/>
        <v>0</v>
      </c>
      <c r="BE196" s="57">
        <f t="shared" si="42"/>
        <v>0</v>
      </c>
      <c r="BF196" s="57">
        <f t="shared" si="43"/>
        <v>0</v>
      </c>
      <c r="BG196" s="57">
        <f t="shared" si="44"/>
        <v>0</v>
      </c>
      <c r="BH196" s="57">
        <f t="shared" si="45"/>
        <v>0</v>
      </c>
      <c r="BI196" s="57">
        <f t="shared" si="46"/>
        <v>0</v>
      </c>
      <c r="BJ196" s="57">
        <f t="shared" si="47"/>
        <v>0</v>
      </c>
      <c r="BK196" s="57">
        <f t="shared" si="48"/>
        <v>0</v>
      </c>
      <c r="BL196" s="57">
        <f t="shared" si="49"/>
        <v>0</v>
      </c>
      <c r="BM196" s="57">
        <f t="shared" si="50"/>
        <v>0</v>
      </c>
      <c r="BN196" s="57">
        <f t="shared" si="51"/>
        <v>0</v>
      </c>
    </row>
    <row r="197" spans="2:66" ht="12.75" hidden="1" customHeight="1" x14ac:dyDescent="0.35">
      <c r="B197" s="1"/>
      <c r="C197" s="6" t="s">
        <v>388</v>
      </c>
      <c r="D197" s="1"/>
      <c r="E197" s="1"/>
      <c r="F197" s="7" t="s">
        <v>517</v>
      </c>
      <c r="G197" s="1"/>
      <c r="H197" s="1"/>
      <c r="I197" s="57" t="s">
        <v>535</v>
      </c>
      <c r="J197" s="57">
        <f t="shared" si="3"/>
        <v>0</v>
      </c>
      <c r="K197" s="57">
        <f t="shared" si="4"/>
        <v>0</v>
      </c>
      <c r="L197" s="57">
        <f t="shared" si="5"/>
        <v>0</v>
      </c>
      <c r="M197" s="57">
        <f t="shared" si="6"/>
        <v>0</v>
      </c>
      <c r="N197" s="57">
        <f t="shared" si="7"/>
        <v>0</v>
      </c>
      <c r="O197" s="58">
        <f t="shared" si="8"/>
        <v>0</v>
      </c>
      <c r="P197" s="58">
        <f t="shared" ref="P197:Q197" si="67">IF(C31="Contributo in volume collettaneo",1,0)</f>
        <v>0</v>
      </c>
      <c r="Q197" s="58">
        <f t="shared" si="67"/>
        <v>0</v>
      </c>
      <c r="R197" s="57">
        <f t="shared" si="10"/>
        <v>0</v>
      </c>
      <c r="S197" s="57">
        <f t="shared" si="11"/>
        <v>0</v>
      </c>
      <c r="T197" s="57">
        <f t="shared" si="12"/>
        <v>0</v>
      </c>
      <c r="U197" s="57">
        <f t="shared" si="13"/>
        <v>0</v>
      </c>
      <c r="V197" s="57">
        <f t="shared" si="14"/>
        <v>0</v>
      </c>
      <c r="W197" s="57">
        <f t="shared" si="15"/>
        <v>0</v>
      </c>
      <c r="X197" s="58">
        <f t="shared" si="16"/>
        <v>0</v>
      </c>
      <c r="Y197" s="56" t="s">
        <v>535</v>
      </c>
      <c r="Z197" s="57">
        <f t="shared" si="17"/>
        <v>0</v>
      </c>
      <c r="AA197" s="57">
        <f t="shared" si="18"/>
        <v>0</v>
      </c>
      <c r="AB197" s="57">
        <f t="shared" si="19"/>
        <v>0</v>
      </c>
      <c r="AC197" s="57">
        <f t="shared" si="20"/>
        <v>0</v>
      </c>
      <c r="AD197" s="57">
        <f t="shared" si="21"/>
        <v>0</v>
      </c>
      <c r="AE197" s="57">
        <f t="shared" si="22"/>
        <v>0</v>
      </c>
      <c r="AF197" s="57">
        <f t="shared" si="23"/>
        <v>0</v>
      </c>
      <c r="AG197" s="57">
        <f t="shared" ref="AG197:AH212" si="68">IF(N31="Sì",1,0)</f>
        <v>0</v>
      </c>
      <c r="AH197" s="57">
        <f t="shared" si="68"/>
        <v>0</v>
      </c>
      <c r="AI197" s="59" t="str">
        <f t="shared" si="25"/>
        <v>SELEZIONARE NUMERO AUTORI</v>
      </c>
      <c r="AJ197" s="59"/>
      <c r="AK197" s="51"/>
      <c r="AL197" s="56" t="s">
        <v>535</v>
      </c>
      <c r="AM197" s="57">
        <f t="shared" si="26"/>
        <v>0</v>
      </c>
      <c r="AN197" s="57">
        <f t="shared" si="27"/>
        <v>0</v>
      </c>
      <c r="AO197" s="57">
        <f t="shared" si="28"/>
        <v>0</v>
      </c>
      <c r="AP197" s="57">
        <f t="shared" si="29"/>
        <v>0</v>
      </c>
      <c r="AQ197" s="57">
        <f t="shared" si="30"/>
        <v>0</v>
      </c>
      <c r="AR197" s="57">
        <f t="shared" si="31"/>
        <v>0</v>
      </c>
      <c r="AT197" s="56" t="s">
        <v>535</v>
      </c>
      <c r="AU197" s="57">
        <f t="shared" si="32"/>
        <v>0</v>
      </c>
      <c r="AV197" s="57">
        <f t="shared" si="33"/>
        <v>0</v>
      </c>
      <c r="AW197" s="57">
        <f t="shared" si="34"/>
        <v>0</v>
      </c>
      <c r="AX197" s="57">
        <f t="shared" si="35"/>
        <v>0</v>
      </c>
      <c r="AY197" s="57">
        <f t="shared" si="36"/>
        <v>0</v>
      </c>
      <c r="AZ197" s="57">
        <f t="shared" si="37"/>
        <v>0</v>
      </c>
      <c r="BA197" s="57">
        <f t="shared" si="38"/>
        <v>0</v>
      </c>
      <c r="BB197" s="57">
        <f t="shared" si="39"/>
        <v>0</v>
      </c>
      <c r="BC197" s="57">
        <f t="shared" si="40"/>
        <v>0</v>
      </c>
      <c r="BD197" s="57">
        <f t="shared" si="41"/>
        <v>0</v>
      </c>
      <c r="BE197" s="57">
        <f t="shared" si="42"/>
        <v>0</v>
      </c>
      <c r="BF197" s="57">
        <f t="shared" si="43"/>
        <v>0</v>
      </c>
      <c r="BG197" s="57">
        <f t="shared" si="44"/>
        <v>0</v>
      </c>
      <c r="BH197" s="57">
        <f t="shared" si="45"/>
        <v>0</v>
      </c>
      <c r="BI197" s="57">
        <f t="shared" si="46"/>
        <v>0</v>
      </c>
      <c r="BJ197" s="57">
        <f t="shared" si="47"/>
        <v>0</v>
      </c>
      <c r="BK197" s="57">
        <f t="shared" si="48"/>
        <v>0</v>
      </c>
      <c r="BL197" s="57">
        <f t="shared" si="49"/>
        <v>0</v>
      </c>
      <c r="BM197" s="57">
        <f t="shared" si="50"/>
        <v>0</v>
      </c>
      <c r="BN197" s="57">
        <f t="shared" si="51"/>
        <v>0</v>
      </c>
    </row>
    <row r="198" spans="2:66" ht="12.75" hidden="1" customHeight="1" x14ac:dyDescent="0.35">
      <c r="B198" s="1"/>
      <c r="C198" s="6" t="s">
        <v>389</v>
      </c>
      <c r="D198" s="1"/>
      <c r="E198" s="1"/>
      <c r="F198" s="7">
        <v>2023</v>
      </c>
      <c r="G198" s="1"/>
      <c r="H198" s="1"/>
      <c r="I198" s="57" t="s">
        <v>536</v>
      </c>
      <c r="J198" s="57">
        <f t="shared" si="3"/>
        <v>0</v>
      </c>
      <c r="K198" s="57">
        <f t="shared" si="4"/>
        <v>0</v>
      </c>
      <c r="L198" s="57">
        <f t="shared" si="5"/>
        <v>0</v>
      </c>
      <c r="M198" s="57">
        <f t="shared" si="6"/>
        <v>0</v>
      </c>
      <c r="N198" s="57">
        <f t="shared" si="7"/>
        <v>0</v>
      </c>
      <c r="O198" s="58">
        <f t="shared" si="8"/>
        <v>0</v>
      </c>
      <c r="P198" s="58">
        <f t="shared" ref="P198:Q198" si="69">IF(C32="Contributo in volume collettaneo",1,0)</f>
        <v>0</v>
      </c>
      <c r="Q198" s="58">
        <f t="shared" si="69"/>
        <v>0</v>
      </c>
      <c r="R198" s="57">
        <f t="shared" si="10"/>
        <v>0</v>
      </c>
      <c r="S198" s="57">
        <f t="shared" si="11"/>
        <v>0</v>
      </c>
      <c r="T198" s="57">
        <f t="shared" si="12"/>
        <v>0</v>
      </c>
      <c r="U198" s="57">
        <f t="shared" si="13"/>
        <v>0</v>
      </c>
      <c r="V198" s="57">
        <f t="shared" si="14"/>
        <v>0</v>
      </c>
      <c r="W198" s="57">
        <f t="shared" si="15"/>
        <v>0</v>
      </c>
      <c r="X198" s="58">
        <f t="shared" si="16"/>
        <v>0</v>
      </c>
      <c r="Y198" s="56" t="s">
        <v>536</v>
      </c>
      <c r="Z198" s="57">
        <f t="shared" si="17"/>
        <v>0</v>
      </c>
      <c r="AA198" s="57">
        <f t="shared" si="18"/>
        <v>0</v>
      </c>
      <c r="AB198" s="57">
        <f t="shared" si="19"/>
        <v>0</v>
      </c>
      <c r="AC198" s="57">
        <f t="shared" si="20"/>
        <v>0</v>
      </c>
      <c r="AD198" s="57">
        <f t="shared" si="21"/>
        <v>0</v>
      </c>
      <c r="AE198" s="57">
        <f t="shared" si="22"/>
        <v>0</v>
      </c>
      <c r="AF198" s="57">
        <f t="shared" si="23"/>
        <v>0</v>
      </c>
      <c r="AG198" s="57">
        <f t="shared" si="68"/>
        <v>0</v>
      </c>
      <c r="AH198" s="57">
        <f t="shared" si="68"/>
        <v>0</v>
      </c>
      <c r="AI198" s="59" t="str">
        <f t="shared" si="25"/>
        <v>SELEZIONARE NUMERO AUTORI</v>
      </c>
      <c r="AJ198" s="59"/>
      <c r="AK198" s="51"/>
      <c r="AL198" s="56" t="s">
        <v>536</v>
      </c>
      <c r="AM198" s="57">
        <f t="shared" si="26"/>
        <v>0</v>
      </c>
      <c r="AN198" s="57">
        <f t="shared" si="27"/>
        <v>0</v>
      </c>
      <c r="AO198" s="57">
        <f t="shared" si="28"/>
        <v>0</v>
      </c>
      <c r="AP198" s="57">
        <f t="shared" si="29"/>
        <v>0</v>
      </c>
      <c r="AQ198" s="57">
        <f t="shared" si="30"/>
        <v>0</v>
      </c>
      <c r="AR198" s="57">
        <f t="shared" si="31"/>
        <v>0</v>
      </c>
      <c r="AT198" s="56" t="s">
        <v>536</v>
      </c>
      <c r="AU198" s="57">
        <f t="shared" si="32"/>
        <v>0</v>
      </c>
      <c r="AV198" s="57">
        <f t="shared" si="33"/>
        <v>0</v>
      </c>
      <c r="AW198" s="57">
        <f t="shared" si="34"/>
        <v>0</v>
      </c>
      <c r="AX198" s="57">
        <f t="shared" si="35"/>
        <v>0</v>
      </c>
      <c r="AY198" s="57">
        <f t="shared" si="36"/>
        <v>0</v>
      </c>
      <c r="AZ198" s="57">
        <f t="shared" si="37"/>
        <v>0</v>
      </c>
      <c r="BA198" s="57">
        <f t="shared" si="38"/>
        <v>0</v>
      </c>
      <c r="BB198" s="57">
        <f t="shared" si="39"/>
        <v>0</v>
      </c>
      <c r="BC198" s="57">
        <f t="shared" si="40"/>
        <v>0</v>
      </c>
      <c r="BD198" s="57">
        <f t="shared" si="41"/>
        <v>0</v>
      </c>
      <c r="BE198" s="57">
        <f t="shared" si="42"/>
        <v>0</v>
      </c>
      <c r="BF198" s="57">
        <f t="shared" si="43"/>
        <v>0</v>
      </c>
      <c r="BG198" s="57">
        <f t="shared" si="44"/>
        <v>0</v>
      </c>
      <c r="BH198" s="57">
        <f t="shared" si="45"/>
        <v>0</v>
      </c>
      <c r="BI198" s="57">
        <f t="shared" si="46"/>
        <v>0</v>
      </c>
      <c r="BJ198" s="57">
        <f t="shared" si="47"/>
        <v>0</v>
      </c>
      <c r="BK198" s="57">
        <f t="shared" si="48"/>
        <v>0</v>
      </c>
      <c r="BL198" s="57">
        <f t="shared" si="49"/>
        <v>0</v>
      </c>
      <c r="BM198" s="57">
        <f t="shared" si="50"/>
        <v>0</v>
      </c>
      <c r="BN198" s="57">
        <f t="shared" si="51"/>
        <v>0</v>
      </c>
    </row>
    <row r="199" spans="2:66" ht="12.75" hidden="1" customHeight="1" x14ac:dyDescent="0.35">
      <c r="B199" s="1"/>
      <c r="C199" s="6" t="s">
        <v>390</v>
      </c>
      <c r="D199" s="1"/>
      <c r="E199" s="1"/>
      <c r="F199" s="7">
        <v>2022</v>
      </c>
      <c r="G199" s="1"/>
      <c r="H199" s="1"/>
      <c r="I199" s="57" t="s">
        <v>537</v>
      </c>
      <c r="J199" s="57">
        <f t="shared" si="3"/>
        <v>0</v>
      </c>
      <c r="K199" s="57">
        <f t="shared" si="4"/>
        <v>0</v>
      </c>
      <c r="L199" s="57">
        <f t="shared" si="5"/>
        <v>0</v>
      </c>
      <c r="M199" s="57">
        <f t="shared" si="6"/>
        <v>0</v>
      </c>
      <c r="N199" s="57">
        <f t="shared" si="7"/>
        <v>0</v>
      </c>
      <c r="O199" s="58">
        <f t="shared" si="8"/>
        <v>0</v>
      </c>
      <c r="P199" s="58">
        <f t="shared" ref="P199:Q199" si="70">IF(C33="Contributo in volume collettaneo",1,0)</f>
        <v>0</v>
      </c>
      <c r="Q199" s="58">
        <f t="shared" si="70"/>
        <v>0</v>
      </c>
      <c r="R199" s="57">
        <f t="shared" si="10"/>
        <v>0</v>
      </c>
      <c r="S199" s="57">
        <f t="shared" si="11"/>
        <v>0</v>
      </c>
      <c r="T199" s="57">
        <f t="shared" si="12"/>
        <v>0</v>
      </c>
      <c r="U199" s="57">
        <f t="shared" si="13"/>
        <v>0</v>
      </c>
      <c r="V199" s="57">
        <f t="shared" si="14"/>
        <v>0</v>
      </c>
      <c r="W199" s="57">
        <f t="shared" si="15"/>
        <v>0</v>
      </c>
      <c r="X199" s="58">
        <f t="shared" si="16"/>
        <v>0</v>
      </c>
      <c r="Y199" s="56" t="s">
        <v>537</v>
      </c>
      <c r="Z199" s="57">
        <f t="shared" si="17"/>
        <v>0</v>
      </c>
      <c r="AA199" s="57">
        <f t="shared" si="18"/>
        <v>0</v>
      </c>
      <c r="AB199" s="57">
        <f t="shared" si="19"/>
        <v>0</v>
      </c>
      <c r="AC199" s="57">
        <f t="shared" si="20"/>
        <v>0</v>
      </c>
      <c r="AD199" s="57">
        <f t="shared" si="21"/>
        <v>0</v>
      </c>
      <c r="AE199" s="57">
        <f t="shared" si="22"/>
        <v>0</v>
      </c>
      <c r="AF199" s="57">
        <f t="shared" si="23"/>
        <v>0</v>
      </c>
      <c r="AG199" s="57">
        <f t="shared" si="68"/>
        <v>0</v>
      </c>
      <c r="AH199" s="57">
        <f t="shared" si="68"/>
        <v>0</v>
      </c>
      <c r="AI199" s="59" t="str">
        <f t="shared" si="25"/>
        <v>SELEZIONARE NUMERO AUTORI</v>
      </c>
      <c r="AJ199" s="59"/>
      <c r="AK199" s="51"/>
      <c r="AL199" s="56" t="s">
        <v>537</v>
      </c>
      <c r="AM199" s="57">
        <f t="shared" si="26"/>
        <v>0</v>
      </c>
      <c r="AN199" s="57">
        <f t="shared" si="27"/>
        <v>0</v>
      </c>
      <c r="AO199" s="57">
        <f t="shared" si="28"/>
        <v>0</v>
      </c>
      <c r="AP199" s="57">
        <f t="shared" si="29"/>
        <v>0</v>
      </c>
      <c r="AQ199" s="57">
        <f t="shared" si="30"/>
        <v>0</v>
      </c>
      <c r="AR199" s="57">
        <f t="shared" si="31"/>
        <v>0</v>
      </c>
      <c r="AT199" s="56" t="s">
        <v>537</v>
      </c>
      <c r="AU199" s="57">
        <f t="shared" si="32"/>
        <v>0</v>
      </c>
      <c r="AV199" s="57">
        <f t="shared" si="33"/>
        <v>0</v>
      </c>
      <c r="AW199" s="57">
        <f t="shared" si="34"/>
        <v>0</v>
      </c>
      <c r="AX199" s="57">
        <f t="shared" si="35"/>
        <v>0</v>
      </c>
      <c r="AY199" s="57">
        <f t="shared" si="36"/>
        <v>0</v>
      </c>
      <c r="AZ199" s="57">
        <f t="shared" si="37"/>
        <v>0</v>
      </c>
      <c r="BA199" s="57">
        <f t="shared" si="38"/>
        <v>0</v>
      </c>
      <c r="BB199" s="57">
        <f t="shared" si="39"/>
        <v>0</v>
      </c>
      <c r="BC199" s="57">
        <f t="shared" si="40"/>
        <v>0</v>
      </c>
      <c r="BD199" s="57">
        <f t="shared" si="41"/>
        <v>0</v>
      </c>
      <c r="BE199" s="57">
        <f t="shared" si="42"/>
        <v>0</v>
      </c>
      <c r="BF199" s="57">
        <f t="shared" si="43"/>
        <v>0</v>
      </c>
      <c r="BG199" s="57">
        <f t="shared" si="44"/>
        <v>0</v>
      </c>
      <c r="BH199" s="57">
        <f t="shared" si="45"/>
        <v>0</v>
      </c>
      <c r="BI199" s="57">
        <f t="shared" si="46"/>
        <v>0</v>
      </c>
      <c r="BJ199" s="57">
        <f t="shared" si="47"/>
        <v>0</v>
      </c>
      <c r="BK199" s="57">
        <f t="shared" si="48"/>
        <v>0</v>
      </c>
      <c r="BL199" s="57">
        <f t="shared" si="49"/>
        <v>0</v>
      </c>
      <c r="BM199" s="57">
        <f t="shared" si="50"/>
        <v>0</v>
      </c>
      <c r="BN199" s="57">
        <f t="shared" si="51"/>
        <v>0</v>
      </c>
    </row>
    <row r="200" spans="2:66" ht="12.75" hidden="1" customHeight="1" x14ac:dyDescent="0.35">
      <c r="B200" s="1"/>
      <c r="C200" s="6" t="s">
        <v>391</v>
      </c>
      <c r="D200" s="1"/>
      <c r="E200" s="1"/>
      <c r="F200" s="7">
        <v>2021</v>
      </c>
      <c r="G200" s="1"/>
      <c r="H200" s="1"/>
      <c r="I200" s="57" t="s">
        <v>538</v>
      </c>
      <c r="J200" s="57">
        <f t="shared" si="3"/>
        <v>0</v>
      </c>
      <c r="K200" s="57">
        <f t="shared" si="4"/>
        <v>0</v>
      </c>
      <c r="L200" s="57">
        <f t="shared" si="5"/>
        <v>0</v>
      </c>
      <c r="M200" s="57">
        <f t="shared" si="6"/>
        <v>0</v>
      </c>
      <c r="N200" s="57">
        <f t="shared" si="7"/>
        <v>0</v>
      </c>
      <c r="O200" s="58">
        <f t="shared" si="8"/>
        <v>0</v>
      </c>
      <c r="P200" s="58">
        <f t="shared" ref="P200:Q200" si="71">IF(C34="Contributo in volume collettaneo",1,0)</f>
        <v>0</v>
      </c>
      <c r="Q200" s="58">
        <f t="shared" si="71"/>
        <v>0</v>
      </c>
      <c r="R200" s="57">
        <f t="shared" si="10"/>
        <v>0</v>
      </c>
      <c r="S200" s="57">
        <f t="shared" si="11"/>
        <v>0</v>
      </c>
      <c r="T200" s="57">
        <f t="shared" si="12"/>
        <v>0</v>
      </c>
      <c r="U200" s="57">
        <f t="shared" si="13"/>
        <v>0</v>
      </c>
      <c r="V200" s="57">
        <f t="shared" si="14"/>
        <v>0</v>
      </c>
      <c r="W200" s="57">
        <f t="shared" si="15"/>
        <v>0</v>
      </c>
      <c r="X200" s="58">
        <f t="shared" si="16"/>
        <v>0</v>
      </c>
      <c r="Y200" s="56" t="s">
        <v>538</v>
      </c>
      <c r="Z200" s="57">
        <f t="shared" si="17"/>
        <v>0</v>
      </c>
      <c r="AA200" s="57">
        <f t="shared" si="18"/>
        <v>0</v>
      </c>
      <c r="AB200" s="57">
        <f t="shared" si="19"/>
        <v>0</v>
      </c>
      <c r="AC200" s="57">
        <f t="shared" si="20"/>
        <v>0</v>
      </c>
      <c r="AD200" s="57">
        <f t="shared" si="21"/>
        <v>0</v>
      </c>
      <c r="AE200" s="57">
        <f t="shared" si="22"/>
        <v>0</v>
      </c>
      <c r="AF200" s="57">
        <f t="shared" si="23"/>
        <v>0</v>
      </c>
      <c r="AG200" s="57">
        <f t="shared" si="68"/>
        <v>0</v>
      </c>
      <c r="AH200" s="57">
        <f t="shared" si="68"/>
        <v>0</v>
      </c>
      <c r="AI200" s="59" t="str">
        <f t="shared" si="25"/>
        <v>SELEZIONARE NUMERO AUTORI</v>
      </c>
      <c r="AJ200" s="59"/>
      <c r="AK200" s="51"/>
      <c r="AL200" s="56" t="s">
        <v>538</v>
      </c>
      <c r="AM200" s="57">
        <f t="shared" si="26"/>
        <v>0</v>
      </c>
      <c r="AN200" s="57">
        <f t="shared" si="27"/>
        <v>0</v>
      </c>
      <c r="AO200" s="57">
        <f t="shared" si="28"/>
        <v>0</v>
      </c>
      <c r="AP200" s="57">
        <f t="shared" si="29"/>
        <v>0</v>
      </c>
      <c r="AQ200" s="57">
        <f t="shared" si="30"/>
        <v>0</v>
      </c>
      <c r="AR200" s="57">
        <f t="shared" si="31"/>
        <v>0</v>
      </c>
      <c r="AT200" s="56" t="s">
        <v>538</v>
      </c>
      <c r="AU200" s="57">
        <f t="shared" si="32"/>
        <v>0</v>
      </c>
      <c r="AV200" s="57">
        <f t="shared" si="33"/>
        <v>0</v>
      </c>
      <c r="AW200" s="57">
        <f t="shared" si="34"/>
        <v>0</v>
      </c>
      <c r="AX200" s="57">
        <f t="shared" si="35"/>
        <v>0</v>
      </c>
      <c r="AY200" s="57">
        <f t="shared" si="36"/>
        <v>0</v>
      </c>
      <c r="AZ200" s="57">
        <f t="shared" si="37"/>
        <v>0</v>
      </c>
      <c r="BA200" s="57">
        <f t="shared" si="38"/>
        <v>0</v>
      </c>
      <c r="BB200" s="57">
        <f t="shared" si="39"/>
        <v>0</v>
      </c>
      <c r="BC200" s="57">
        <f t="shared" si="40"/>
        <v>0</v>
      </c>
      <c r="BD200" s="57">
        <f t="shared" si="41"/>
        <v>0</v>
      </c>
      <c r="BE200" s="57">
        <f t="shared" si="42"/>
        <v>0</v>
      </c>
      <c r="BF200" s="57">
        <f t="shared" si="43"/>
        <v>0</v>
      </c>
      <c r="BG200" s="57">
        <f t="shared" si="44"/>
        <v>0</v>
      </c>
      <c r="BH200" s="57">
        <f t="shared" si="45"/>
        <v>0</v>
      </c>
      <c r="BI200" s="57">
        <f t="shared" si="46"/>
        <v>0</v>
      </c>
      <c r="BJ200" s="57">
        <f t="shared" si="47"/>
        <v>0</v>
      </c>
      <c r="BK200" s="57">
        <f t="shared" si="48"/>
        <v>0</v>
      </c>
      <c r="BL200" s="57">
        <f t="shared" si="49"/>
        <v>0</v>
      </c>
      <c r="BM200" s="57">
        <f t="shared" si="50"/>
        <v>0</v>
      </c>
      <c r="BN200" s="57">
        <f t="shared" si="51"/>
        <v>0</v>
      </c>
    </row>
    <row r="201" spans="2:66" ht="12.75" hidden="1" customHeight="1" x14ac:dyDescent="0.35">
      <c r="B201" s="1"/>
      <c r="C201" s="1"/>
      <c r="D201" s="1"/>
      <c r="E201" s="1"/>
      <c r="F201" s="7">
        <v>2020</v>
      </c>
      <c r="G201" s="1"/>
      <c r="H201" s="1"/>
      <c r="I201" s="57" t="s">
        <v>539</v>
      </c>
      <c r="J201" s="57">
        <f t="shared" si="3"/>
        <v>0</v>
      </c>
      <c r="K201" s="57">
        <f t="shared" si="4"/>
        <v>0</v>
      </c>
      <c r="L201" s="57">
        <f t="shared" si="5"/>
        <v>0</v>
      </c>
      <c r="M201" s="57">
        <f t="shared" si="6"/>
        <v>0</v>
      </c>
      <c r="N201" s="57">
        <f t="shared" si="7"/>
        <v>0</v>
      </c>
      <c r="O201" s="58">
        <f t="shared" si="8"/>
        <v>0</v>
      </c>
      <c r="P201" s="58">
        <f t="shared" ref="P201:Q201" si="72">IF(C35="Contributo in volume collettaneo",1,0)</f>
        <v>0</v>
      </c>
      <c r="Q201" s="58">
        <f t="shared" si="72"/>
        <v>0</v>
      </c>
      <c r="R201" s="57">
        <f t="shared" si="10"/>
        <v>0</v>
      </c>
      <c r="S201" s="57">
        <f t="shared" si="11"/>
        <v>0</v>
      </c>
      <c r="T201" s="57">
        <f t="shared" si="12"/>
        <v>0</v>
      </c>
      <c r="U201" s="57">
        <f t="shared" si="13"/>
        <v>0</v>
      </c>
      <c r="V201" s="57">
        <f t="shared" si="14"/>
        <v>0</v>
      </c>
      <c r="W201" s="57">
        <f t="shared" si="15"/>
        <v>0</v>
      </c>
      <c r="X201" s="58">
        <f t="shared" si="16"/>
        <v>0</v>
      </c>
      <c r="Y201" s="56" t="s">
        <v>539</v>
      </c>
      <c r="Z201" s="57">
        <f t="shared" si="17"/>
        <v>0</v>
      </c>
      <c r="AA201" s="57">
        <f t="shared" si="18"/>
        <v>0</v>
      </c>
      <c r="AB201" s="57">
        <f t="shared" si="19"/>
        <v>0</v>
      </c>
      <c r="AC201" s="57">
        <f t="shared" si="20"/>
        <v>0</v>
      </c>
      <c r="AD201" s="57">
        <f t="shared" si="21"/>
        <v>0</v>
      </c>
      <c r="AE201" s="57">
        <f t="shared" si="22"/>
        <v>0</v>
      </c>
      <c r="AF201" s="57">
        <f t="shared" si="23"/>
        <v>0</v>
      </c>
      <c r="AG201" s="57">
        <f t="shared" si="68"/>
        <v>0</v>
      </c>
      <c r="AH201" s="57">
        <f t="shared" si="68"/>
        <v>0</v>
      </c>
      <c r="AI201" s="59" t="str">
        <f t="shared" si="25"/>
        <v>SELEZIONARE NUMERO AUTORI</v>
      </c>
      <c r="AJ201" s="59"/>
      <c r="AK201" s="51"/>
      <c r="AL201" s="56" t="s">
        <v>539</v>
      </c>
      <c r="AM201" s="57">
        <f t="shared" si="26"/>
        <v>0</v>
      </c>
      <c r="AN201" s="57">
        <f t="shared" si="27"/>
        <v>0</v>
      </c>
      <c r="AO201" s="57">
        <f t="shared" si="28"/>
        <v>0</v>
      </c>
      <c r="AP201" s="57">
        <f t="shared" si="29"/>
        <v>0</v>
      </c>
      <c r="AQ201" s="57">
        <f t="shared" si="30"/>
        <v>0</v>
      </c>
      <c r="AR201" s="57">
        <f t="shared" si="31"/>
        <v>0</v>
      </c>
      <c r="AT201" s="56" t="s">
        <v>539</v>
      </c>
      <c r="AU201" s="57">
        <f t="shared" si="32"/>
        <v>0</v>
      </c>
      <c r="AV201" s="57">
        <f t="shared" si="33"/>
        <v>0</v>
      </c>
      <c r="AW201" s="57">
        <f t="shared" si="34"/>
        <v>0</v>
      </c>
      <c r="AX201" s="57">
        <f t="shared" si="35"/>
        <v>0</v>
      </c>
      <c r="AY201" s="57">
        <f t="shared" si="36"/>
        <v>0</v>
      </c>
      <c r="AZ201" s="57">
        <f t="shared" si="37"/>
        <v>0</v>
      </c>
      <c r="BA201" s="57">
        <f t="shared" si="38"/>
        <v>0</v>
      </c>
      <c r="BB201" s="57">
        <f t="shared" si="39"/>
        <v>0</v>
      </c>
      <c r="BC201" s="57">
        <f t="shared" si="40"/>
        <v>0</v>
      </c>
      <c r="BD201" s="57">
        <f t="shared" si="41"/>
        <v>0</v>
      </c>
      <c r="BE201" s="57">
        <f t="shared" si="42"/>
        <v>0</v>
      </c>
      <c r="BF201" s="57">
        <f t="shared" si="43"/>
        <v>0</v>
      </c>
      <c r="BG201" s="57">
        <f t="shared" si="44"/>
        <v>0</v>
      </c>
      <c r="BH201" s="57">
        <f t="shared" si="45"/>
        <v>0</v>
      </c>
      <c r="BI201" s="57">
        <f t="shared" si="46"/>
        <v>0</v>
      </c>
      <c r="BJ201" s="57">
        <f t="shared" si="47"/>
        <v>0</v>
      </c>
      <c r="BK201" s="57">
        <f t="shared" si="48"/>
        <v>0</v>
      </c>
      <c r="BL201" s="57">
        <f t="shared" si="49"/>
        <v>0</v>
      </c>
      <c r="BM201" s="57">
        <f t="shared" si="50"/>
        <v>0</v>
      </c>
      <c r="BN201" s="57">
        <f t="shared" si="51"/>
        <v>0</v>
      </c>
    </row>
    <row r="202" spans="2:66" ht="12.75" hidden="1" customHeight="1" x14ac:dyDescent="0.35">
      <c r="B202" s="1"/>
      <c r="C202" s="7" t="s">
        <v>468</v>
      </c>
      <c r="D202" s="1"/>
      <c r="E202" s="1"/>
      <c r="F202" s="7"/>
      <c r="G202" s="1"/>
      <c r="H202" s="1"/>
      <c r="I202" s="57" t="s">
        <v>540</v>
      </c>
      <c r="J202" s="57">
        <f t="shared" si="3"/>
        <v>0</v>
      </c>
      <c r="K202" s="57">
        <f t="shared" si="4"/>
        <v>0</v>
      </c>
      <c r="L202" s="57">
        <f t="shared" si="5"/>
        <v>0</v>
      </c>
      <c r="M202" s="57">
        <f t="shared" si="6"/>
        <v>0</v>
      </c>
      <c r="N202" s="57">
        <f t="shared" si="7"/>
        <v>0</v>
      </c>
      <c r="O202" s="58">
        <f t="shared" si="8"/>
        <v>0</v>
      </c>
      <c r="P202" s="58">
        <f t="shared" ref="P202:Q202" si="73">IF(C36="Contributo in volume collettaneo",1,0)</f>
        <v>0</v>
      </c>
      <c r="Q202" s="58">
        <f t="shared" si="73"/>
        <v>0</v>
      </c>
      <c r="R202" s="57">
        <f t="shared" si="10"/>
        <v>0</v>
      </c>
      <c r="S202" s="57">
        <f t="shared" si="11"/>
        <v>0</v>
      </c>
      <c r="T202" s="57">
        <f t="shared" si="12"/>
        <v>0</v>
      </c>
      <c r="U202" s="57">
        <f t="shared" si="13"/>
        <v>0</v>
      </c>
      <c r="V202" s="57">
        <f t="shared" si="14"/>
        <v>0</v>
      </c>
      <c r="W202" s="57">
        <f t="shared" si="15"/>
        <v>0</v>
      </c>
      <c r="X202" s="58">
        <f t="shared" si="16"/>
        <v>0</v>
      </c>
      <c r="Y202" s="56" t="s">
        <v>540</v>
      </c>
      <c r="Z202" s="57">
        <f t="shared" si="17"/>
        <v>0</v>
      </c>
      <c r="AA202" s="57">
        <f t="shared" si="18"/>
        <v>0</v>
      </c>
      <c r="AB202" s="57">
        <f t="shared" si="19"/>
        <v>0</v>
      </c>
      <c r="AC202" s="57">
        <f t="shared" si="20"/>
        <v>0</v>
      </c>
      <c r="AD202" s="57">
        <f t="shared" si="21"/>
        <v>0</v>
      </c>
      <c r="AE202" s="57">
        <f t="shared" si="22"/>
        <v>0</v>
      </c>
      <c r="AF202" s="57">
        <f t="shared" si="23"/>
        <v>0</v>
      </c>
      <c r="AG202" s="57">
        <f t="shared" si="68"/>
        <v>0</v>
      </c>
      <c r="AH202" s="57">
        <f t="shared" si="68"/>
        <v>0</v>
      </c>
      <c r="AI202" s="59" t="str">
        <f t="shared" si="25"/>
        <v>SELEZIONARE NUMERO AUTORI</v>
      </c>
      <c r="AJ202" s="59"/>
      <c r="AK202" s="51"/>
      <c r="AL202" s="56" t="s">
        <v>540</v>
      </c>
      <c r="AM202" s="57">
        <f t="shared" si="26"/>
        <v>0</v>
      </c>
      <c r="AN202" s="57">
        <f t="shared" si="27"/>
        <v>0</v>
      </c>
      <c r="AO202" s="57">
        <f t="shared" si="28"/>
        <v>0</v>
      </c>
      <c r="AP202" s="57">
        <f t="shared" si="29"/>
        <v>0</v>
      </c>
      <c r="AQ202" s="57">
        <f t="shared" si="30"/>
        <v>0</v>
      </c>
      <c r="AR202" s="57">
        <f t="shared" si="31"/>
        <v>0</v>
      </c>
      <c r="AT202" s="56" t="s">
        <v>540</v>
      </c>
      <c r="AU202" s="57">
        <f t="shared" si="32"/>
        <v>0</v>
      </c>
      <c r="AV202" s="57">
        <f t="shared" si="33"/>
        <v>0</v>
      </c>
      <c r="AW202" s="57">
        <f t="shared" si="34"/>
        <v>0</v>
      </c>
      <c r="AX202" s="57">
        <f t="shared" si="35"/>
        <v>0</v>
      </c>
      <c r="AY202" s="57">
        <f t="shared" si="36"/>
        <v>0</v>
      </c>
      <c r="AZ202" s="57">
        <f t="shared" si="37"/>
        <v>0</v>
      </c>
      <c r="BA202" s="57">
        <f t="shared" si="38"/>
        <v>0</v>
      </c>
      <c r="BB202" s="57">
        <f t="shared" si="39"/>
        <v>0</v>
      </c>
      <c r="BC202" s="57">
        <f t="shared" si="40"/>
        <v>0</v>
      </c>
      <c r="BD202" s="57">
        <f t="shared" si="41"/>
        <v>0</v>
      </c>
      <c r="BE202" s="57">
        <f t="shared" si="42"/>
        <v>0</v>
      </c>
      <c r="BF202" s="57">
        <f t="shared" si="43"/>
        <v>0</v>
      </c>
      <c r="BG202" s="57">
        <f t="shared" si="44"/>
        <v>0</v>
      </c>
      <c r="BH202" s="57">
        <f t="shared" si="45"/>
        <v>0</v>
      </c>
      <c r="BI202" s="57">
        <f t="shared" si="46"/>
        <v>0</v>
      </c>
      <c r="BJ202" s="57">
        <f t="shared" si="47"/>
        <v>0</v>
      </c>
      <c r="BK202" s="57">
        <f t="shared" si="48"/>
        <v>0</v>
      </c>
      <c r="BL202" s="57">
        <f t="shared" si="49"/>
        <v>0</v>
      </c>
      <c r="BM202" s="57">
        <f t="shared" si="50"/>
        <v>0</v>
      </c>
      <c r="BN202" s="57">
        <f t="shared" si="51"/>
        <v>0</v>
      </c>
    </row>
    <row r="203" spans="2:66" ht="12.75" hidden="1" customHeight="1" x14ac:dyDescent="0.35">
      <c r="B203" s="1"/>
      <c r="C203" s="6" t="s">
        <v>8</v>
      </c>
      <c r="D203" s="1"/>
      <c r="E203" s="1"/>
      <c r="F203" s="7"/>
      <c r="G203" s="1"/>
      <c r="H203" s="1"/>
      <c r="I203" s="57" t="s">
        <v>541</v>
      </c>
      <c r="J203" s="57">
        <f t="shared" si="3"/>
        <v>0</v>
      </c>
      <c r="K203" s="57">
        <f t="shared" si="4"/>
        <v>0</v>
      </c>
      <c r="L203" s="57">
        <f t="shared" si="5"/>
        <v>0</v>
      </c>
      <c r="M203" s="57">
        <f t="shared" si="6"/>
        <v>0</v>
      </c>
      <c r="N203" s="57">
        <f t="shared" si="7"/>
        <v>0</v>
      </c>
      <c r="O203" s="58">
        <f t="shared" si="8"/>
        <v>0</v>
      </c>
      <c r="P203" s="58">
        <f t="shared" ref="P203:Q203" si="74">IF(C37="Contributo in volume collettaneo",1,0)</f>
        <v>0</v>
      </c>
      <c r="Q203" s="58">
        <f t="shared" si="74"/>
        <v>0</v>
      </c>
      <c r="R203" s="57">
        <f t="shared" si="10"/>
        <v>0</v>
      </c>
      <c r="S203" s="57">
        <f t="shared" si="11"/>
        <v>0</v>
      </c>
      <c r="T203" s="57">
        <f t="shared" si="12"/>
        <v>0</v>
      </c>
      <c r="U203" s="57">
        <f t="shared" si="13"/>
        <v>0</v>
      </c>
      <c r="V203" s="57">
        <f t="shared" si="14"/>
        <v>0</v>
      </c>
      <c r="W203" s="57">
        <f t="shared" si="15"/>
        <v>0</v>
      </c>
      <c r="X203" s="58">
        <f t="shared" si="16"/>
        <v>0</v>
      </c>
      <c r="Y203" s="56" t="s">
        <v>541</v>
      </c>
      <c r="Z203" s="57">
        <f t="shared" si="17"/>
        <v>0</v>
      </c>
      <c r="AA203" s="57">
        <f t="shared" si="18"/>
        <v>0</v>
      </c>
      <c r="AB203" s="57">
        <f t="shared" si="19"/>
        <v>0</v>
      </c>
      <c r="AC203" s="57">
        <f t="shared" si="20"/>
        <v>0</v>
      </c>
      <c r="AD203" s="57">
        <f t="shared" si="21"/>
        <v>0</v>
      </c>
      <c r="AE203" s="57">
        <f t="shared" si="22"/>
        <v>0</v>
      </c>
      <c r="AF203" s="57">
        <f t="shared" si="23"/>
        <v>0</v>
      </c>
      <c r="AG203" s="57">
        <f t="shared" si="68"/>
        <v>0</v>
      </c>
      <c r="AH203" s="57">
        <f t="shared" si="68"/>
        <v>0</v>
      </c>
      <c r="AI203" s="59" t="str">
        <f t="shared" si="25"/>
        <v>SELEZIONARE NUMERO AUTORI</v>
      </c>
      <c r="AJ203" s="59"/>
      <c r="AK203" s="51"/>
      <c r="AL203" s="56" t="s">
        <v>541</v>
      </c>
      <c r="AM203" s="57">
        <f t="shared" si="26"/>
        <v>0</v>
      </c>
      <c r="AN203" s="57">
        <f t="shared" si="27"/>
        <v>0</v>
      </c>
      <c r="AO203" s="57">
        <f t="shared" si="28"/>
        <v>0</v>
      </c>
      <c r="AP203" s="57">
        <f t="shared" si="29"/>
        <v>0</v>
      </c>
      <c r="AQ203" s="57">
        <f t="shared" si="30"/>
        <v>0</v>
      </c>
      <c r="AR203" s="57">
        <f t="shared" si="31"/>
        <v>0</v>
      </c>
      <c r="AT203" s="56" t="s">
        <v>541</v>
      </c>
      <c r="AU203" s="57">
        <f t="shared" si="32"/>
        <v>0</v>
      </c>
      <c r="AV203" s="57">
        <f t="shared" si="33"/>
        <v>0</v>
      </c>
      <c r="AW203" s="57">
        <f t="shared" si="34"/>
        <v>0</v>
      </c>
      <c r="AX203" s="57">
        <f t="shared" si="35"/>
        <v>0</v>
      </c>
      <c r="AY203" s="57">
        <f t="shared" si="36"/>
        <v>0</v>
      </c>
      <c r="AZ203" s="57">
        <f t="shared" si="37"/>
        <v>0</v>
      </c>
      <c r="BA203" s="57">
        <f t="shared" si="38"/>
        <v>0</v>
      </c>
      <c r="BB203" s="57">
        <f t="shared" si="39"/>
        <v>0</v>
      </c>
      <c r="BC203" s="57">
        <f t="shared" si="40"/>
        <v>0</v>
      </c>
      <c r="BD203" s="57">
        <f t="shared" si="41"/>
        <v>0</v>
      </c>
      <c r="BE203" s="57">
        <f t="shared" si="42"/>
        <v>0</v>
      </c>
      <c r="BF203" s="57">
        <f t="shared" si="43"/>
        <v>0</v>
      </c>
      <c r="BG203" s="57">
        <f t="shared" si="44"/>
        <v>0</v>
      </c>
      <c r="BH203" s="57">
        <f t="shared" si="45"/>
        <v>0</v>
      </c>
      <c r="BI203" s="57">
        <f t="shared" si="46"/>
        <v>0</v>
      </c>
      <c r="BJ203" s="57">
        <f t="shared" si="47"/>
        <v>0</v>
      </c>
      <c r="BK203" s="57">
        <f t="shared" si="48"/>
        <v>0</v>
      </c>
      <c r="BL203" s="57">
        <f t="shared" si="49"/>
        <v>0</v>
      </c>
      <c r="BM203" s="57">
        <f t="shared" si="50"/>
        <v>0</v>
      </c>
      <c r="BN203" s="57">
        <f t="shared" si="51"/>
        <v>0</v>
      </c>
    </row>
    <row r="204" spans="2:66" ht="12.75" hidden="1" customHeight="1" x14ac:dyDescent="0.35">
      <c r="B204" s="1"/>
      <c r="C204" s="6" t="s">
        <v>9</v>
      </c>
      <c r="D204" s="1"/>
      <c r="E204" s="1"/>
      <c r="F204" s="1"/>
      <c r="G204" s="7" t="s">
        <v>472</v>
      </c>
      <c r="H204" s="1"/>
      <c r="I204" s="57" t="s">
        <v>542</v>
      </c>
      <c r="J204" s="57">
        <f t="shared" si="3"/>
        <v>0</v>
      </c>
      <c r="K204" s="57">
        <f t="shared" si="4"/>
        <v>0</v>
      </c>
      <c r="L204" s="57">
        <f t="shared" si="5"/>
        <v>0</v>
      </c>
      <c r="M204" s="57">
        <f t="shared" si="6"/>
        <v>0</v>
      </c>
      <c r="N204" s="57">
        <f t="shared" si="7"/>
        <v>0</v>
      </c>
      <c r="O204" s="58">
        <f t="shared" si="8"/>
        <v>0</v>
      </c>
      <c r="P204" s="58">
        <f t="shared" ref="P204:Q204" si="75">IF(C38="Contributo in volume collettaneo",1,0)</f>
        <v>0</v>
      </c>
      <c r="Q204" s="58">
        <f t="shared" si="75"/>
        <v>0</v>
      </c>
      <c r="R204" s="57">
        <f t="shared" si="10"/>
        <v>0</v>
      </c>
      <c r="S204" s="57">
        <f t="shared" si="11"/>
        <v>0</v>
      </c>
      <c r="T204" s="57">
        <f t="shared" si="12"/>
        <v>0</v>
      </c>
      <c r="U204" s="57">
        <f t="shared" si="13"/>
        <v>0</v>
      </c>
      <c r="V204" s="57">
        <f t="shared" si="14"/>
        <v>0</v>
      </c>
      <c r="W204" s="57">
        <f t="shared" si="15"/>
        <v>0</v>
      </c>
      <c r="X204" s="58">
        <f t="shared" si="16"/>
        <v>0</v>
      </c>
      <c r="Y204" s="56" t="s">
        <v>542</v>
      </c>
      <c r="Z204" s="57">
        <f t="shared" si="17"/>
        <v>0</v>
      </c>
      <c r="AA204" s="57">
        <f t="shared" si="18"/>
        <v>0</v>
      </c>
      <c r="AB204" s="57">
        <f t="shared" si="19"/>
        <v>0</v>
      </c>
      <c r="AC204" s="57">
        <f t="shared" si="20"/>
        <v>0</v>
      </c>
      <c r="AD204" s="57">
        <f t="shared" si="21"/>
        <v>0</v>
      </c>
      <c r="AE204" s="57">
        <f t="shared" si="22"/>
        <v>0</v>
      </c>
      <c r="AF204" s="57">
        <f t="shared" si="23"/>
        <v>0</v>
      </c>
      <c r="AG204" s="57">
        <f t="shared" si="68"/>
        <v>0</v>
      </c>
      <c r="AH204" s="57">
        <f t="shared" si="68"/>
        <v>0</v>
      </c>
      <c r="AI204" s="59" t="str">
        <f t="shared" si="25"/>
        <v>SELEZIONARE NUMERO AUTORI</v>
      </c>
      <c r="AJ204" s="59"/>
      <c r="AK204" s="51"/>
      <c r="AL204" s="56" t="s">
        <v>542</v>
      </c>
      <c r="AM204" s="57">
        <f t="shared" si="26"/>
        <v>0</v>
      </c>
      <c r="AN204" s="57">
        <f t="shared" si="27"/>
        <v>0</v>
      </c>
      <c r="AO204" s="57">
        <f t="shared" si="28"/>
        <v>0</v>
      </c>
      <c r="AP204" s="57">
        <f t="shared" si="29"/>
        <v>0</v>
      </c>
      <c r="AQ204" s="57">
        <f t="shared" si="30"/>
        <v>0</v>
      </c>
      <c r="AR204" s="57">
        <f t="shared" si="31"/>
        <v>0</v>
      </c>
      <c r="AT204" s="56" t="s">
        <v>542</v>
      </c>
      <c r="AU204" s="57">
        <f t="shared" si="32"/>
        <v>0</v>
      </c>
      <c r="AV204" s="57">
        <f t="shared" si="33"/>
        <v>0</v>
      </c>
      <c r="AW204" s="57">
        <f t="shared" si="34"/>
        <v>0</v>
      </c>
      <c r="AX204" s="57">
        <f t="shared" si="35"/>
        <v>0</v>
      </c>
      <c r="AY204" s="57">
        <f t="shared" si="36"/>
        <v>0</v>
      </c>
      <c r="AZ204" s="57">
        <f t="shared" si="37"/>
        <v>0</v>
      </c>
      <c r="BA204" s="57">
        <f t="shared" si="38"/>
        <v>0</v>
      </c>
      <c r="BB204" s="57">
        <f t="shared" si="39"/>
        <v>0</v>
      </c>
      <c r="BC204" s="57">
        <f t="shared" si="40"/>
        <v>0</v>
      </c>
      <c r="BD204" s="57">
        <f t="shared" si="41"/>
        <v>0</v>
      </c>
      <c r="BE204" s="57">
        <f t="shared" si="42"/>
        <v>0</v>
      </c>
      <c r="BF204" s="57">
        <f t="shared" si="43"/>
        <v>0</v>
      </c>
      <c r="BG204" s="57">
        <f t="shared" si="44"/>
        <v>0</v>
      </c>
      <c r="BH204" s="57">
        <f t="shared" si="45"/>
        <v>0</v>
      </c>
      <c r="BI204" s="57">
        <f t="shared" si="46"/>
        <v>0</v>
      </c>
      <c r="BJ204" s="57">
        <f t="shared" si="47"/>
        <v>0</v>
      </c>
      <c r="BK204" s="57">
        <f t="shared" si="48"/>
        <v>0</v>
      </c>
      <c r="BL204" s="57">
        <f t="shared" si="49"/>
        <v>0</v>
      </c>
      <c r="BM204" s="57">
        <f t="shared" si="50"/>
        <v>0</v>
      </c>
      <c r="BN204" s="57">
        <f t="shared" si="51"/>
        <v>0</v>
      </c>
    </row>
    <row r="205" spans="2:66" ht="12.75" hidden="1" customHeight="1" x14ac:dyDescent="0.35">
      <c r="B205" s="1"/>
      <c r="C205" s="6" t="s">
        <v>10</v>
      </c>
      <c r="D205" s="1"/>
      <c r="E205" s="1"/>
      <c r="F205" s="7" t="s">
        <v>469</v>
      </c>
      <c r="G205" s="1" t="s">
        <v>400</v>
      </c>
      <c r="H205" s="1"/>
      <c r="I205" s="57" t="s">
        <v>543</v>
      </c>
      <c r="J205" s="57">
        <f t="shared" si="3"/>
        <v>0</v>
      </c>
      <c r="K205" s="57">
        <f t="shared" si="4"/>
        <v>0</v>
      </c>
      <c r="L205" s="57">
        <f t="shared" si="5"/>
        <v>0</v>
      </c>
      <c r="M205" s="57">
        <f t="shared" si="6"/>
        <v>0</v>
      </c>
      <c r="N205" s="57">
        <f t="shared" si="7"/>
        <v>0</v>
      </c>
      <c r="O205" s="58">
        <f t="shared" si="8"/>
        <v>0</v>
      </c>
      <c r="P205" s="58">
        <f t="shared" ref="P205:Q205" si="76">IF(C39="Contributo in volume collettaneo",1,0)</f>
        <v>0</v>
      </c>
      <c r="Q205" s="58">
        <f t="shared" si="76"/>
        <v>0</v>
      </c>
      <c r="R205" s="57">
        <f t="shared" si="10"/>
        <v>0</v>
      </c>
      <c r="S205" s="57">
        <f t="shared" si="11"/>
        <v>0</v>
      </c>
      <c r="T205" s="57">
        <f t="shared" si="12"/>
        <v>0</v>
      </c>
      <c r="U205" s="57">
        <f t="shared" si="13"/>
        <v>0</v>
      </c>
      <c r="V205" s="57">
        <f t="shared" si="14"/>
        <v>0</v>
      </c>
      <c r="W205" s="57">
        <f t="shared" si="15"/>
        <v>0</v>
      </c>
      <c r="X205" s="58">
        <f t="shared" si="16"/>
        <v>0</v>
      </c>
      <c r="Y205" s="56" t="s">
        <v>543</v>
      </c>
      <c r="Z205" s="57">
        <f t="shared" si="17"/>
        <v>0</v>
      </c>
      <c r="AA205" s="57">
        <f t="shared" si="18"/>
        <v>0</v>
      </c>
      <c r="AB205" s="57">
        <f t="shared" si="19"/>
        <v>0</v>
      </c>
      <c r="AC205" s="57">
        <f t="shared" si="20"/>
        <v>0</v>
      </c>
      <c r="AD205" s="57">
        <f t="shared" si="21"/>
        <v>0</v>
      </c>
      <c r="AE205" s="57">
        <f t="shared" si="22"/>
        <v>0</v>
      </c>
      <c r="AF205" s="57">
        <f t="shared" si="23"/>
        <v>0</v>
      </c>
      <c r="AG205" s="57">
        <f t="shared" si="68"/>
        <v>0</v>
      </c>
      <c r="AH205" s="57">
        <f t="shared" si="68"/>
        <v>0</v>
      </c>
      <c r="AI205" s="59" t="str">
        <f t="shared" si="25"/>
        <v>SELEZIONARE NUMERO AUTORI</v>
      </c>
      <c r="AJ205" s="59"/>
      <c r="AK205" s="51"/>
      <c r="AL205" s="56" t="s">
        <v>543</v>
      </c>
      <c r="AM205" s="57">
        <f t="shared" si="26"/>
        <v>0</v>
      </c>
      <c r="AN205" s="57">
        <f t="shared" si="27"/>
        <v>0</v>
      </c>
      <c r="AO205" s="57">
        <f t="shared" si="28"/>
        <v>0</v>
      </c>
      <c r="AP205" s="57">
        <f t="shared" si="29"/>
        <v>0</v>
      </c>
      <c r="AQ205" s="57">
        <f t="shared" si="30"/>
        <v>0</v>
      </c>
      <c r="AR205" s="57">
        <f t="shared" si="31"/>
        <v>0</v>
      </c>
      <c r="AT205" s="56" t="s">
        <v>543</v>
      </c>
      <c r="AU205" s="57">
        <f t="shared" si="32"/>
        <v>0</v>
      </c>
      <c r="AV205" s="57">
        <f t="shared" si="33"/>
        <v>0</v>
      </c>
      <c r="AW205" s="57">
        <f t="shared" si="34"/>
        <v>0</v>
      </c>
      <c r="AX205" s="57">
        <f t="shared" si="35"/>
        <v>0</v>
      </c>
      <c r="AY205" s="57">
        <f t="shared" si="36"/>
        <v>0</v>
      </c>
      <c r="AZ205" s="57">
        <f t="shared" si="37"/>
        <v>0</v>
      </c>
      <c r="BA205" s="57">
        <f t="shared" si="38"/>
        <v>0</v>
      </c>
      <c r="BB205" s="57">
        <f t="shared" si="39"/>
        <v>0</v>
      </c>
      <c r="BC205" s="57">
        <f t="shared" si="40"/>
        <v>0</v>
      </c>
      <c r="BD205" s="57">
        <f t="shared" si="41"/>
        <v>0</v>
      </c>
      <c r="BE205" s="57">
        <f t="shared" si="42"/>
        <v>0</v>
      </c>
      <c r="BF205" s="57">
        <f t="shared" si="43"/>
        <v>0</v>
      </c>
      <c r="BG205" s="57">
        <f t="shared" si="44"/>
        <v>0</v>
      </c>
      <c r="BH205" s="57">
        <f t="shared" si="45"/>
        <v>0</v>
      </c>
      <c r="BI205" s="57">
        <f t="shared" si="46"/>
        <v>0</v>
      </c>
      <c r="BJ205" s="57">
        <f t="shared" si="47"/>
        <v>0</v>
      </c>
      <c r="BK205" s="57">
        <f t="shared" si="48"/>
        <v>0</v>
      </c>
      <c r="BL205" s="57">
        <f t="shared" si="49"/>
        <v>0</v>
      </c>
      <c r="BM205" s="57">
        <f t="shared" si="50"/>
        <v>0</v>
      </c>
      <c r="BN205" s="57">
        <f t="shared" si="51"/>
        <v>0</v>
      </c>
    </row>
    <row r="206" spans="2:66" ht="12.75" hidden="1" customHeight="1" x14ac:dyDescent="0.35">
      <c r="B206" s="1"/>
      <c r="C206" s="6" t="s">
        <v>11</v>
      </c>
      <c r="D206" s="1"/>
      <c r="E206" s="1"/>
      <c r="F206" s="7" t="s">
        <v>408</v>
      </c>
      <c r="G206" s="1" t="s">
        <v>401</v>
      </c>
      <c r="H206" s="1"/>
      <c r="I206" s="57" t="s">
        <v>544</v>
      </c>
      <c r="J206" s="57">
        <f t="shared" si="3"/>
        <v>0</v>
      </c>
      <c r="K206" s="57">
        <f t="shared" si="4"/>
        <v>0</v>
      </c>
      <c r="L206" s="57">
        <f t="shared" si="5"/>
        <v>0</v>
      </c>
      <c r="M206" s="57">
        <f t="shared" si="6"/>
        <v>0</v>
      </c>
      <c r="N206" s="57">
        <f t="shared" si="7"/>
        <v>0</v>
      </c>
      <c r="O206" s="58">
        <f t="shared" si="8"/>
        <v>0</v>
      </c>
      <c r="P206" s="58">
        <f t="shared" ref="P206:Q206" si="77">IF(C40="Contributo in volume collettaneo",1,0)</f>
        <v>0</v>
      </c>
      <c r="Q206" s="58">
        <f t="shared" si="77"/>
        <v>0</v>
      </c>
      <c r="R206" s="57">
        <f t="shared" si="10"/>
        <v>0</v>
      </c>
      <c r="S206" s="57">
        <f t="shared" si="11"/>
        <v>0</v>
      </c>
      <c r="T206" s="57">
        <f t="shared" si="12"/>
        <v>0</v>
      </c>
      <c r="U206" s="57">
        <f t="shared" si="13"/>
        <v>0</v>
      </c>
      <c r="V206" s="57">
        <f t="shared" si="14"/>
        <v>0</v>
      </c>
      <c r="W206" s="57">
        <f t="shared" si="15"/>
        <v>0</v>
      </c>
      <c r="X206" s="58">
        <f t="shared" si="16"/>
        <v>0</v>
      </c>
      <c r="Y206" s="56" t="s">
        <v>544</v>
      </c>
      <c r="Z206" s="57">
        <f t="shared" si="17"/>
        <v>0</v>
      </c>
      <c r="AA206" s="57">
        <f t="shared" si="18"/>
        <v>0</v>
      </c>
      <c r="AB206" s="57">
        <f t="shared" si="19"/>
        <v>0</v>
      </c>
      <c r="AC206" s="57">
        <f t="shared" si="20"/>
        <v>0</v>
      </c>
      <c r="AD206" s="57">
        <f t="shared" si="21"/>
        <v>0</v>
      </c>
      <c r="AE206" s="57">
        <f t="shared" si="22"/>
        <v>0</v>
      </c>
      <c r="AF206" s="57">
        <f t="shared" si="23"/>
        <v>0</v>
      </c>
      <c r="AG206" s="57">
        <f t="shared" si="68"/>
        <v>0</v>
      </c>
      <c r="AH206" s="57">
        <f t="shared" si="68"/>
        <v>0</v>
      </c>
      <c r="AI206" s="59" t="str">
        <f t="shared" si="25"/>
        <v>SELEZIONARE NUMERO AUTORI</v>
      </c>
      <c r="AJ206" s="59"/>
      <c r="AK206" s="51"/>
      <c r="AL206" s="56" t="s">
        <v>544</v>
      </c>
      <c r="AM206" s="57">
        <f t="shared" si="26"/>
        <v>0</v>
      </c>
      <c r="AN206" s="57">
        <f t="shared" si="27"/>
        <v>0</v>
      </c>
      <c r="AO206" s="57">
        <f t="shared" si="28"/>
        <v>0</v>
      </c>
      <c r="AP206" s="57">
        <f t="shared" si="29"/>
        <v>0</v>
      </c>
      <c r="AQ206" s="57">
        <f t="shared" si="30"/>
        <v>0</v>
      </c>
      <c r="AR206" s="57">
        <f t="shared" si="31"/>
        <v>0</v>
      </c>
      <c r="AT206" s="56" t="s">
        <v>544</v>
      </c>
      <c r="AU206" s="57">
        <f t="shared" si="32"/>
        <v>0</v>
      </c>
      <c r="AV206" s="57">
        <f t="shared" si="33"/>
        <v>0</v>
      </c>
      <c r="AW206" s="57">
        <f t="shared" si="34"/>
        <v>0</v>
      </c>
      <c r="AX206" s="57">
        <f t="shared" si="35"/>
        <v>0</v>
      </c>
      <c r="AY206" s="57">
        <f t="shared" si="36"/>
        <v>0</v>
      </c>
      <c r="AZ206" s="57">
        <f t="shared" si="37"/>
        <v>0</v>
      </c>
      <c r="BA206" s="57">
        <f t="shared" si="38"/>
        <v>0</v>
      </c>
      <c r="BB206" s="57">
        <f t="shared" si="39"/>
        <v>0</v>
      </c>
      <c r="BC206" s="57">
        <f t="shared" si="40"/>
        <v>0</v>
      </c>
      <c r="BD206" s="57">
        <f t="shared" si="41"/>
        <v>0</v>
      </c>
      <c r="BE206" s="57">
        <f t="shared" si="42"/>
        <v>0</v>
      </c>
      <c r="BF206" s="57">
        <f t="shared" si="43"/>
        <v>0</v>
      </c>
      <c r="BG206" s="57">
        <f t="shared" si="44"/>
        <v>0</v>
      </c>
      <c r="BH206" s="57">
        <f t="shared" si="45"/>
        <v>0</v>
      </c>
      <c r="BI206" s="57">
        <f t="shared" si="46"/>
        <v>0</v>
      </c>
      <c r="BJ206" s="57">
        <f t="shared" si="47"/>
        <v>0</v>
      </c>
      <c r="BK206" s="57">
        <f t="shared" si="48"/>
        <v>0</v>
      </c>
      <c r="BL206" s="57">
        <f t="shared" si="49"/>
        <v>0</v>
      </c>
      <c r="BM206" s="57">
        <f t="shared" si="50"/>
        <v>0</v>
      </c>
      <c r="BN206" s="57">
        <f t="shared" si="51"/>
        <v>0</v>
      </c>
    </row>
    <row r="207" spans="2:66" ht="12.75" hidden="1" customHeight="1" x14ac:dyDescent="0.35">
      <c r="B207" s="1"/>
      <c r="C207" s="6" t="s">
        <v>12</v>
      </c>
      <c r="D207" s="1"/>
      <c r="E207" s="1"/>
      <c r="F207" s="7" t="s">
        <v>409</v>
      </c>
      <c r="G207" s="1" t="s">
        <v>402</v>
      </c>
      <c r="H207" s="1"/>
      <c r="I207" s="57" t="s">
        <v>545</v>
      </c>
      <c r="J207" s="57">
        <f t="shared" si="3"/>
        <v>0</v>
      </c>
      <c r="K207" s="57">
        <f t="shared" si="4"/>
        <v>0</v>
      </c>
      <c r="L207" s="57">
        <f t="shared" si="5"/>
        <v>0</v>
      </c>
      <c r="M207" s="57">
        <f t="shared" si="6"/>
        <v>0</v>
      </c>
      <c r="N207" s="57">
        <f t="shared" si="7"/>
        <v>0</v>
      </c>
      <c r="O207" s="58">
        <f t="shared" si="8"/>
        <v>0</v>
      </c>
      <c r="P207" s="58">
        <f t="shared" ref="P207:Q207" si="78">IF(C41="Contributo in volume collettaneo",1,0)</f>
        <v>0</v>
      </c>
      <c r="Q207" s="58">
        <f t="shared" si="78"/>
        <v>0</v>
      </c>
      <c r="R207" s="57">
        <f t="shared" si="10"/>
        <v>0</v>
      </c>
      <c r="S207" s="57">
        <f t="shared" si="11"/>
        <v>0</v>
      </c>
      <c r="T207" s="57">
        <f t="shared" si="12"/>
        <v>0</v>
      </c>
      <c r="U207" s="57">
        <f t="shared" si="13"/>
        <v>0</v>
      </c>
      <c r="V207" s="57">
        <f t="shared" si="14"/>
        <v>0</v>
      </c>
      <c r="W207" s="57">
        <f t="shared" si="15"/>
        <v>0</v>
      </c>
      <c r="X207" s="58">
        <f t="shared" si="16"/>
        <v>0</v>
      </c>
      <c r="Y207" s="56" t="s">
        <v>545</v>
      </c>
      <c r="Z207" s="57">
        <f t="shared" si="17"/>
        <v>0</v>
      </c>
      <c r="AA207" s="57">
        <f t="shared" si="18"/>
        <v>0</v>
      </c>
      <c r="AB207" s="57">
        <f t="shared" si="19"/>
        <v>0</v>
      </c>
      <c r="AC207" s="57">
        <f t="shared" si="20"/>
        <v>0</v>
      </c>
      <c r="AD207" s="57">
        <f t="shared" si="21"/>
        <v>0</v>
      </c>
      <c r="AE207" s="57">
        <f t="shared" si="22"/>
        <v>0</v>
      </c>
      <c r="AF207" s="57">
        <f t="shared" si="23"/>
        <v>0</v>
      </c>
      <c r="AG207" s="57">
        <f t="shared" si="68"/>
        <v>0</v>
      </c>
      <c r="AH207" s="57">
        <f t="shared" si="68"/>
        <v>0</v>
      </c>
      <c r="AI207" s="59" t="str">
        <f t="shared" si="25"/>
        <v>SELEZIONARE NUMERO AUTORI</v>
      </c>
      <c r="AJ207" s="59"/>
      <c r="AK207" s="51"/>
      <c r="AL207" s="56" t="s">
        <v>545</v>
      </c>
      <c r="AM207" s="57">
        <f t="shared" si="26"/>
        <v>0</v>
      </c>
      <c r="AN207" s="57">
        <f t="shared" si="27"/>
        <v>0</v>
      </c>
      <c r="AO207" s="57">
        <f t="shared" si="28"/>
        <v>0</v>
      </c>
      <c r="AP207" s="57">
        <f t="shared" si="29"/>
        <v>0</v>
      </c>
      <c r="AQ207" s="57">
        <f t="shared" si="30"/>
        <v>0</v>
      </c>
      <c r="AR207" s="57">
        <f t="shared" si="31"/>
        <v>0</v>
      </c>
      <c r="AT207" s="56" t="s">
        <v>545</v>
      </c>
      <c r="AU207" s="57">
        <f t="shared" si="32"/>
        <v>0</v>
      </c>
      <c r="AV207" s="57">
        <f t="shared" si="33"/>
        <v>0</v>
      </c>
      <c r="AW207" s="57">
        <f t="shared" si="34"/>
        <v>0</v>
      </c>
      <c r="AX207" s="57">
        <f t="shared" si="35"/>
        <v>0</v>
      </c>
      <c r="AY207" s="57">
        <f t="shared" si="36"/>
        <v>0</v>
      </c>
      <c r="AZ207" s="57">
        <f t="shared" si="37"/>
        <v>0</v>
      </c>
      <c r="BA207" s="57">
        <f t="shared" si="38"/>
        <v>0</v>
      </c>
      <c r="BB207" s="57">
        <f t="shared" si="39"/>
        <v>0</v>
      </c>
      <c r="BC207" s="57">
        <f t="shared" si="40"/>
        <v>0</v>
      </c>
      <c r="BD207" s="57">
        <f t="shared" si="41"/>
        <v>0</v>
      </c>
      <c r="BE207" s="57">
        <f t="shared" si="42"/>
        <v>0</v>
      </c>
      <c r="BF207" s="57">
        <f t="shared" si="43"/>
        <v>0</v>
      </c>
      <c r="BG207" s="57">
        <f t="shared" si="44"/>
        <v>0</v>
      </c>
      <c r="BH207" s="57">
        <f t="shared" si="45"/>
        <v>0</v>
      </c>
      <c r="BI207" s="57">
        <f t="shared" si="46"/>
        <v>0</v>
      </c>
      <c r="BJ207" s="57">
        <f t="shared" si="47"/>
        <v>0</v>
      </c>
      <c r="BK207" s="57">
        <f t="shared" si="48"/>
        <v>0</v>
      </c>
      <c r="BL207" s="57">
        <f t="shared" si="49"/>
        <v>0</v>
      </c>
      <c r="BM207" s="57">
        <f t="shared" si="50"/>
        <v>0</v>
      </c>
      <c r="BN207" s="57">
        <f t="shared" si="51"/>
        <v>0</v>
      </c>
    </row>
    <row r="208" spans="2:66" ht="12.75" hidden="1" customHeight="1" x14ac:dyDescent="0.3">
      <c r="B208" s="1"/>
      <c r="C208" s="6" t="s">
        <v>13</v>
      </c>
      <c r="D208" s="1"/>
      <c r="E208" s="1"/>
      <c r="F208" s="1"/>
      <c r="G208" s="1" t="s">
        <v>403</v>
      </c>
      <c r="H208" s="1"/>
      <c r="I208" s="57" t="s">
        <v>546</v>
      </c>
      <c r="J208" s="57">
        <f t="shared" si="3"/>
        <v>0</v>
      </c>
      <c r="K208" s="57">
        <f t="shared" si="4"/>
        <v>0</v>
      </c>
      <c r="L208" s="57">
        <f t="shared" si="5"/>
        <v>0</v>
      </c>
      <c r="M208" s="57">
        <f t="shared" si="6"/>
        <v>0</v>
      </c>
      <c r="N208" s="57">
        <f t="shared" si="7"/>
        <v>0</v>
      </c>
      <c r="O208" s="58">
        <f t="shared" si="8"/>
        <v>0</v>
      </c>
      <c r="P208" s="58">
        <f t="shared" ref="P208:Q208" si="79">IF(C42="Contributo in volume collettaneo",1,0)</f>
        <v>0</v>
      </c>
      <c r="Q208" s="58">
        <f t="shared" si="79"/>
        <v>0</v>
      </c>
      <c r="R208" s="57">
        <f t="shared" si="10"/>
        <v>0</v>
      </c>
      <c r="S208" s="57">
        <f t="shared" si="11"/>
        <v>0</v>
      </c>
      <c r="T208" s="57">
        <f t="shared" si="12"/>
        <v>0</v>
      </c>
      <c r="U208" s="57">
        <f t="shared" si="13"/>
        <v>0</v>
      </c>
      <c r="V208" s="57">
        <f t="shared" si="14"/>
        <v>0</v>
      </c>
      <c r="W208" s="57">
        <f t="shared" si="15"/>
        <v>0</v>
      </c>
      <c r="X208" s="58">
        <f t="shared" si="16"/>
        <v>0</v>
      </c>
      <c r="Y208" s="56" t="s">
        <v>546</v>
      </c>
      <c r="Z208" s="57">
        <f t="shared" si="17"/>
        <v>0</v>
      </c>
      <c r="AA208" s="57">
        <f t="shared" si="18"/>
        <v>0</v>
      </c>
      <c r="AB208" s="57">
        <f t="shared" si="19"/>
        <v>0</v>
      </c>
      <c r="AC208" s="57">
        <f t="shared" si="20"/>
        <v>0</v>
      </c>
      <c r="AD208" s="57">
        <f t="shared" si="21"/>
        <v>0</v>
      </c>
      <c r="AE208" s="57">
        <f t="shared" si="22"/>
        <v>0</v>
      </c>
      <c r="AF208" s="57">
        <f t="shared" si="23"/>
        <v>0</v>
      </c>
      <c r="AG208" s="57">
        <f t="shared" si="68"/>
        <v>0</v>
      </c>
      <c r="AH208" s="57">
        <f t="shared" si="68"/>
        <v>0</v>
      </c>
      <c r="AI208" s="59" t="str">
        <f t="shared" si="25"/>
        <v>SELEZIONARE NUMERO AUTORI</v>
      </c>
      <c r="AJ208" s="59"/>
      <c r="AK208" s="51"/>
      <c r="AL208" s="56" t="s">
        <v>546</v>
      </c>
      <c r="AM208" s="57">
        <f t="shared" si="26"/>
        <v>0</v>
      </c>
      <c r="AN208" s="57">
        <f t="shared" si="27"/>
        <v>0</v>
      </c>
      <c r="AO208" s="57">
        <f t="shared" si="28"/>
        <v>0</v>
      </c>
      <c r="AP208" s="57">
        <f t="shared" si="29"/>
        <v>0</v>
      </c>
      <c r="AQ208" s="57">
        <f t="shared" si="30"/>
        <v>0</v>
      </c>
      <c r="AR208" s="57">
        <f t="shared" si="31"/>
        <v>0</v>
      </c>
      <c r="AT208" s="56" t="s">
        <v>546</v>
      </c>
      <c r="AU208" s="57">
        <f t="shared" si="32"/>
        <v>0</v>
      </c>
      <c r="AV208" s="57">
        <f t="shared" si="33"/>
        <v>0</v>
      </c>
      <c r="AW208" s="57">
        <f t="shared" si="34"/>
        <v>0</v>
      </c>
      <c r="AX208" s="57">
        <f t="shared" si="35"/>
        <v>0</v>
      </c>
      <c r="AY208" s="57">
        <f t="shared" si="36"/>
        <v>0</v>
      </c>
      <c r="AZ208" s="57">
        <f t="shared" si="37"/>
        <v>0</v>
      </c>
      <c r="BA208" s="57">
        <f t="shared" si="38"/>
        <v>0</v>
      </c>
      <c r="BB208" s="57">
        <f t="shared" si="39"/>
        <v>0</v>
      </c>
      <c r="BC208" s="57">
        <f t="shared" si="40"/>
        <v>0</v>
      </c>
      <c r="BD208" s="57">
        <f t="shared" si="41"/>
        <v>0</v>
      </c>
      <c r="BE208" s="57">
        <f t="shared" si="42"/>
        <v>0</v>
      </c>
      <c r="BF208" s="57">
        <f t="shared" si="43"/>
        <v>0</v>
      </c>
      <c r="BG208" s="57">
        <f t="shared" si="44"/>
        <v>0</v>
      </c>
      <c r="BH208" s="57">
        <f t="shared" si="45"/>
        <v>0</v>
      </c>
      <c r="BI208" s="57">
        <f t="shared" si="46"/>
        <v>0</v>
      </c>
      <c r="BJ208" s="57">
        <f t="shared" si="47"/>
        <v>0</v>
      </c>
      <c r="BK208" s="57">
        <f t="shared" si="48"/>
        <v>0</v>
      </c>
      <c r="BL208" s="57">
        <f t="shared" si="49"/>
        <v>0</v>
      </c>
      <c r="BM208" s="57">
        <f t="shared" si="50"/>
        <v>0</v>
      </c>
      <c r="BN208" s="57">
        <f t="shared" si="51"/>
        <v>0</v>
      </c>
    </row>
    <row r="209" spans="2:66" ht="12.75" hidden="1" customHeight="1" x14ac:dyDescent="0.35">
      <c r="B209" s="1"/>
      <c r="C209" s="6" t="s">
        <v>14</v>
      </c>
      <c r="D209" s="1"/>
      <c r="E209" s="1"/>
      <c r="F209" s="7" t="s">
        <v>469</v>
      </c>
      <c r="G209" s="1" t="s">
        <v>404</v>
      </c>
      <c r="H209" s="1"/>
      <c r="I209" s="57" t="s">
        <v>547</v>
      </c>
      <c r="J209" s="57">
        <f t="shared" si="3"/>
        <v>0</v>
      </c>
      <c r="K209" s="57">
        <f t="shared" si="4"/>
        <v>0</v>
      </c>
      <c r="L209" s="57">
        <f t="shared" si="5"/>
        <v>0</v>
      </c>
      <c r="M209" s="57">
        <f t="shared" si="6"/>
        <v>0</v>
      </c>
      <c r="N209" s="57">
        <f t="shared" si="7"/>
        <v>0</v>
      </c>
      <c r="O209" s="58">
        <f t="shared" si="8"/>
        <v>0</v>
      </c>
      <c r="P209" s="58">
        <f t="shared" ref="P209:Q209" si="80">IF(C43="Contributo in volume collettaneo",1,0)</f>
        <v>0</v>
      </c>
      <c r="Q209" s="58">
        <f t="shared" si="80"/>
        <v>0</v>
      </c>
      <c r="R209" s="57">
        <f t="shared" si="10"/>
        <v>0</v>
      </c>
      <c r="S209" s="57">
        <f t="shared" si="11"/>
        <v>0</v>
      </c>
      <c r="T209" s="57">
        <f t="shared" si="12"/>
        <v>0</v>
      </c>
      <c r="U209" s="57">
        <f t="shared" si="13"/>
        <v>0</v>
      </c>
      <c r="V209" s="57">
        <f t="shared" si="14"/>
        <v>0</v>
      </c>
      <c r="W209" s="57">
        <f t="shared" si="15"/>
        <v>0</v>
      </c>
      <c r="X209" s="58">
        <f t="shared" si="16"/>
        <v>0</v>
      </c>
      <c r="Y209" s="56" t="s">
        <v>547</v>
      </c>
      <c r="Z209" s="57">
        <f t="shared" si="17"/>
        <v>0</v>
      </c>
      <c r="AA209" s="57">
        <f t="shared" si="18"/>
        <v>0</v>
      </c>
      <c r="AB209" s="57">
        <f t="shared" si="19"/>
        <v>0</v>
      </c>
      <c r="AC209" s="57">
        <f t="shared" si="20"/>
        <v>0</v>
      </c>
      <c r="AD209" s="57">
        <f t="shared" si="21"/>
        <v>0</v>
      </c>
      <c r="AE209" s="57">
        <f t="shared" si="22"/>
        <v>0</v>
      </c>
      <c r="AF209" s="57">
        <f t="shared" si="23"/>
        <v>0</v>
      </c>
      <c r="AG209" s="57">
        <f t="shared" si="68"/>
        <v>0</v>
      </c>
      <c r="AH209" s="57">
        <f t="shared" si="68"/>
        <v>0</v>
      </c>
      <c r="AI209" s="59" t="str">
        <f t="shared" si="25"/>
        <v>SELEZIONARE NUMERO AUTORI</v>
      </c>
      <c r="AJ209" s="59"/>
      <c r="AK209" s="51"/>
      <c r="AL209" s="56" t="s">
        <v>547</v>
      </c>
      <c r="AM209" s="57">
        <f t="shared" si="26"/>
        <v>0</v>
      </c>
      <c r="AN209" s="57">
        <f t="shared" si="27"/>
        <v>0</v>
      </c>
      <c r="AO209" s="57">
        <f t="shared" si="28"/>
        <v>0</v>
      </c>
      <c r="AP209" s="57">
        <f t="shared" si="29"/>
        <v>0</v>
      </c>
      <c r="AQ209" s="57">
        <f t="shared" si="30"/>
        <v>0</v>
      </c>
      <c r="AR209" s="57">
        <f t="shared" si="31"/>
        <v>0</v>
      </c>
      <c r="AT209" s="56" t="s">
        <v>547</v>
      </c>
      <c r="AU209" s="57">
        <f t="shared" si="32"/>
        <v>0</v>
      </c>
      <c r="AV209" s="57">
        <f t="shared" si="33"/>
        <v>0</v>
      </c>
      <c r="AW209" s="57">
        <f t="shared" si="34"/>
        <v>0</v>
      </c>
      <c r="AX209" s="57">
        <f t="shared" si="35"/>
        <v>0</v>
      </c>
      <c r="AY209" s="57">
        <f t="shared" si="36"/>
        <v>0</v>
      </c>
      <c r="AZ209" s="57">
        <f t="shared" si="37"/>
        <v>0</v>
      </c>
      <c r="BA209" s="57">
        <f t="shared" si="38"/>
        <v>0</v>
      </c>
      <c r="BB209" s="57">
        <f t="shared" si="39"/>
        <v>0</v>
      </c>
      <c r="BC209" s="57">
        <f t="shared" si="40"/>
        <v>0</v>
      </c>
      <c r="BD209" s="57">
        <f t="shared" si="41"/>
        <v>0</v>
      </c>
      <c r="BE209" s="57">
        <f t="shared" si="42"/>
        <v>0</v>
      </c>
      <c r="BF209" s="57">
        <f t="shared" si="43"/>
        <v>0</v>
      </c>
      <c r="BG209" s="57">
        <f t="shared" si="44"/>
        <v>0</v>
      </c>
      <c r="BH209" s="57">
        <f t="shared" si="45"/>
        <v>0</v>
      </c>
      <c r="BI209" s="57">
        <f t="shared" si="46"/>
        <v>0</v>
      </c>
      <c r="BJ209" s="57">
        <f t="shared" si="47"/>
        <v>0</v>
      </c>
      <c r="BK209" s="57">
        <f t="shared" si="48"/>
        <v>0</v>
      </c>
      <c r="BL209" s="57">
        <f t="shared" si="49"/>
        <v>0</v>
      </c>
      <c r="BM209" s="57">
        <f t="shared" si="50"/>
        <v>0</v>
      </c>
      <c r="BN209" s="57">
        <f t="shared" si="51"/>
        <v>0</v>
      </c>
    </row>
    <row r="210" spans="2:66" ht="12.75" hidden="1" customHeight="1" x14ac:dyDescent="0.35">
      <c r="B210" s="1"/>
      <c r="C210" s="6" t="s">
        <v>15</v>
      </c>
      <c r="D210" s="1"/>
      <c r="E210" s="1"/>
      <c r="F210" s="7" t="s">
        <v>473</v>
      </c>
      <c r="G210" s="1" t="s">
        <v>396</v>
      </c>
      <c r="H210" s="1"/>
      <c r="I210" s="57" t="s">
        <v>548</v>
      </c>
      <c r="J210" s="57">
        <f t="shared" si="3"/>
        <v>0</v>
      </c>
      <c r="K210" s="57">
        <f t="shared" si="4"/>
        <v>0</v>
      </c>
      <c r="L210" s="57">
        <f t="shared" si="5"/>
        <v>0</v>
      </c>
      <c r="M210" s="57">
        <f t="shared" si="6"/>
        <v>0</v>
      </c>
      <c r="N210" s="57">
        <f t="shared" si="7"/>
        <v>0</v>
      </c>
      <c r="O210" s="58">
        <f t="shared" si="8"/>
        <v>0</v>
      </c>
      <c r="P210" s="58">
        <f t="shared" ref="P210:Q210" si="81">IF(C44="Contributo in volume collettaneo",1,0)</f>
        <v>0</v>
      </c>
      <c r="Q210" s="58">
        <f t="shared" si="81"/>
        <v>0</v>
      </c>
      <c r="R210" s="57">
        <f t="shared" si="10"/>
        <v>0</v>
      </c>
      <c r="S210" s="57">
        <f t="shared" si="11"/>
        <v>0</v>
      </c>
      <c r="T210" s="57">
        <f t="shared" si="12"/>
        <v>0</v>
      </c>
      <c r="U210" s="57">
        <f t="shared" si="13"/>
        <v>0</v>
      </c>
      <c r="V210" s="57">
        <f t="shared" si="14"/>
        <v>0</v>
      </c>
      <c r="W210" s="57">
        <f t="shared" si="15"/>
        <v>0</v>
      </c>
      <c r="X210" s="58">
        <f t="shared" si="16"/>
        <v>0</v>
      </c>
      <c r="Y210" s="56" t="s">
        <v>548</v>
      </c>
      <c r="Z210" s="57">
        <f t="shared" si="17"/>
        <v>0</v>
      </c>
      <c r="AA210" s="57">
        <f t="shared" si="18"/>
        <v>0</v>
      </c>
      <c r="AB210" s="57">
        <f t="shared" si="19"/>
        <v>0</v>
      </c>
      <c r="AC210" s="57">
        <f t="shared" si="20"/>
        <v>0</v>
      </c>
      <c r="AD210" s="57">
        <f t="shared" si="21"/>
        <v>0</v>
      </c>
      <c r="AE210" s="57">
        <f t="shared" si="22"/>
        <v>0</v>
      </c>
      <c r="AF210" s="57">
        <f t="shared" si="23"/>
        <v>0</v>
      </c>
      <c r="AG210" s="57">
        <f t="shared" si="68"/>
        <v>0</v>
      </c>
      <c r="AH210" s="57">
        <f t="shared" si="68"/>
        <v>0</v>
      </c>
      <c r="AI210" s="59" t="str">
        <f t="shared" si="25"/>
        <v>SELEZIONARE NUMERO AUTORI</v>
      </c>
      <c r="AJ210" s="59"/>
      <c r="AK210" s="51"/>
      <c r="AL210" s="56" t="s">
        <v>548</v>
      </c>
      <c r="AM210" s="57">
        <f t="shared" si="26"/>
        <v>0</v>
      </c>
      <c r="AN210" s="57">
        <f t="shared" si="27"/>
        <v>0</v>
      </c>
      <c r="AO210" s="57">
        <f t="shared" si="28"/>
        <v>0</v>
      </c>
      <c r="AP210" s="57">
        <f t="shared" si="29"/>
        <v>0</v>
      </c>
      <c r="AQ210" s="57">
        <f t="shared" si="30"/>
        <v>0</v>
      </c>
      <c r="AR210" s="57">
        <f t="shared" si="31"/>
        <v>0</v>
      </c>
      <c r="AT210" s="56" t="s">
        <v>548</v>
      </c>
      <c r="AU210" s="57">
        <f t="shared" si="32"/>
        <v>0</v>
      </c>
      <c r="AV210" s="57">
        <f t="shared" si="33"/>
        <v>0</v>
      </c>
      <c r="AW210" s="57">
        <f t="shared" si="34"/>
        <v>0</v>
      </c>
      <c r="AX210" s="57">
        <f t="shared" si="35"/>
        <v>0</v>
      </c>
      <c r="AY210" s="57">
        <f t="shared" si="36"/>
        <v>0</v>
      </c>
      <c r="AZ210" s="57">
        <f t="shared" si="37"/>
        <v>0</v>
      </c>
      <c r="BA210" s="57">
        <f t="shared" si="38"/>
        <v>0</v>
      </c>
      <c r="BB210" s="57">
        <f t="shared" si="39"/>
        <v>0</v>
      </c>
      <c r="BC210" s="57">
        <f t="shared" si="40"/>
        <v>0</v>
      </c>
      <c r="BD210" s="57">
        <f t="shared" si="41"/>
        <v>0</v>
      </c>
      <c r="BE210" s="57">
        <f t="shared" si="42"/>
        <v>0</v>
      </c>
      <c r="BF210" s="57">
        <f t="shared" si="43"/>
        <v>0</v>
      </c>
      <c r="BG210" s="57">
        <f t="shared" si="44"/>
        <v>0</v>
      </c>
      <c r="BH210" s="57">
        <f t="shared" si="45"/>
        <v>0</v>
      </c>
      <c r="BI210" s="57">
        <f t="shared" si="46"/>
        <v>0</v>
      </c>
      <c r="BJ210" s="57">
        <f t="shared" si="47"/>
        <v>0</v>
      </c>
      <c r="BK210" s="57">
        <f t="shared" si="48"/>
        <v>0</v>
      </c>
      <c r="BL210" s="57">
        <f t="shared" si="49"/>
        <v>0</v>
      </c>
      <c r="BM210" s="57">
        <f t="shared" si="50"/>
        <v>0</v>
      </c>
      <c r="BN210" s="57">
        <f t="shared" si="51"/>
        <v>0</v>
      </c>
    </row>
    <row r="211" spans="2:66" ht="12.75" hidden="1" customHeight="1" x14ac:dyDescent="0.35">
      <c r="B211" s="1"/>
      <c r="C211" s="6" t="s">
        <v>16</v>
      </c>
      <c r="D211" s="1"/>
      <c r="E211" s="1"/>
      <c r="F211" s="7" t="s">
        <v>474</v>
      </c>
      <c r="G211" s="1"/>
      <c r="H211" s="1"/>
      <c r="I211" s="57" t="s">
        <v>549</v>
      </c>
      <c r="J211" s="57">
        <f t="shared" si="3"/>
        <v>0</v>
      </c>
      <c r="K211" s="57">
        <f t="shared" si="4"/>
        <v>0</v>
      </c>
      <c r="L211" s="57">
        <f t="shared" si="5"/>
        <v>0</v>
      </c>
      <c r="M211" s="57">
        <f t="shared" si="6"/>
        <v>0</v>
      </c>
      <c r="N211" s="57">
        <f t="shared" si="7"/>
        <v>0</v>
      </c>
      <c r="O211" s="58">
        <f t="shared" si="8"/>
        <v>0</v>
      </c>
      <c r="P211" s="58">
        <f t="shared" ref="P211:Q211" si="82">IF(C45="Contributo in volume collettaneo",1,0)</f>
        <v>0</v>
      </c>
      <c r="Q211" s="58">
        <f t="shared" si="82"/>
        <v>0</v>
      </c>
      <c r="R211" s="57">
        <f t="shared" si="10"/>
        <v>0</v>
      </c>
      <c r="S211" s="57">
        <f t="shared" si="11"/>
        <v>0</v>
      </c>
      <c r="T211" s="57">
        <f t="shared" si="12"/>
        <v>0</v>
      </c>
      <c r="U211" s="57">
        <f t="shared" si="13"/>
        <v>0</v>
      </c>
      <c r="V211" s="57">
        <f t="shared" si="14"/>
        <v>0</v>
      </c>
      <c r="W211" s="57">
        <f t="shared" si="15"/>
        <v>0</v>
      </c>
      <c r="X211" s="58">
        <f t="shared" si="16"/>
        <v>0</v>
      </c>
      <c r="Y211" s="56" t="s">
        <v>549</v>
      </c>
      <c r="Z211" s="57">
        <f t="shared" si="17"/>
        <v>0</v>
      </c>
      <c r="AA211" s="57">
        <f t="shared" si="18"/>
        <v>0</v>
      </c>
      <c r="AB211" s="57">
        <f t="shared" si="19"/>
        <v>0</v>
      </c>
      <c r="AC211" s="57">
        <f t="shared" si="20"/>
        <v>0</v>
      </c>
      <c r="AD211" s="57">
        <f t="shared" si="21"/>
        <v>0</v>
      </c>
      <c r="AE211" s="57">
        <f t="shared" si="22"/>
        <v>0</v>
      </c>
      <c r="AF211" s="57">
        <f t="shared" si="23"/>
        <v>0</v>
      </c>
      <c r="AG211" s="57">
        <f t="shared" si="68"/>
        <v>0</v>
      </c>
      <c r="AH211" s="57">
        <f t="shared" si="68"/>
        <v>0</v>
      </c>
      <c r="AI211" s="59" t="str">
        <f t="shared" si="25"/>
        <v>SELEZIONARE NUMERO AUTORI</v>
      </c>
      <c r="AJ211" s="59"/>
      <c r="AK211" s="51"/>
      <c r="AL211" s="56" t="s">
        <v>549</v>
      </c>
      <c r="AM211" s="57">
        <f t="shared" si="26"/>
        <v>0</v>
      </c>
      <c r="AN211" s="57">
        <f t="shared" si="27"/>
        <v>0</v>
      </c>
      <c r="AO211" s="57">
        <f t="shared" si="28"/>
        <v>0</v>
      </c>
      <c r="AP211" s="57">
        <f t="shared" si="29"/>
        <v>0</v>
      </c>
      <c r="AQ211" s="57">
        <f t="shared" si="30"/>
        <v>0</v>
      </c>
      <c r="AR211" s="57">
        <f t="shared" si="31"/>
        <v>0</v>
      </c>
      <c r="AT211" s="56" t="s">
        <v>549</v>
      </c>
      <c r="AU211" s="57">
        <f t="shared" si="32"/>
        <v>0</v>
      </c>
      <c r="AV211" s="57">
        <f t="shared" si="33"/>
        <v>0</v>
      </c>
      <c r="AW211" s="57">
        <f t="shared" si="34"/>
        <v>0</v>
      </c>
      <c r="AX211" s="57">
        <f t="shared" si="35"/>
        <v>0</v>
      </c>
      <c r="AY211" s="57">
        <f t="shared" si="36"/>
        <v>0</v>
      </c>
      <c r="AZ211" s="57">
        <f t="shared" si="37"/>
        <v>0</v>
      </c>
      <c r="BA211" s="57">
        <f t="shared" si="38"/>
        <v>0</v>
      </c>
      <c r="BB211" s="57">
        <f t="shared" si="39"/>
        <v>0</v>
      </c>
      <c r="BC211" s="57">
        <f t="shared" si="40"/>
        <v>0</v>
      </c>
      <c r="BD211" s="57">
        <f t="shared" si="41"/>
        <v>0</v>
      </c>
      <c r="BE211" s="57">
        <f t="shared" si="42"/>
        <v>0</v>
      </c>
      <c r="BF211" s="57">
        <f t="shared" si="43"/>
        <v>0</v>
      </c>
      <c r="BG211" s="57">
        <f t="shared" si="44"/>
        <v>0</v>
      </c>
      <c r="BH211" s="57">
        <f t="shared" si="45"/>
        <v>0</v>
      </c>
      <c r="BI211" s="57">
        <f t="shared" si="46"/>
        <v>0</v>
      </c>
      <c r="BJ211" s="57">
        <f t="shared" si="47"/>
        <v>0</v>
      </c>
      <c r="BK211" s="57">
        <f t="shared" si="48"/>
        <v>0</v>
      </c>
      <c r="BL211" s="57">
        <f t="shared" si="49"/>
        <v>0</v>
      </c>
      <c r="BM211" s="57">
        <f t="shared" si="50"/>
        <v>0</v>
      </c>
      <c r="BN211" s="57">
        <f t="shared" si="51"/>
        <v>0</v>
      </c>
    </row>
    <row r="212" spans="2:66" ht="12.75" hidden="1" customHeight="1" x14ac:dyDescent="0.3">
      <c r="B212" s="1"/>
      <c r="C212" s="6" t="s">
        <v>17</v>
      </c>
      <c r="D212" s="1"/>
      <c r="E212" s="1"/>
      <c r="F212" s="1"/>
      <c r="G212" s="1"/>
      <c r="H212" s="1"/>
      <c r="I212" s="57" t="s">
        <v>550</v>
      </c>
      <c r="J212" s="57">
        <f t="shared" si="3"/>
        <v>0</v>
      </c>
      <c r="K212" s="57">
        <f t="shared" si="4"/>
        <v>0</v>
      </c>
      <c r="L212" s="57">
        <f t="shared" si="5"/>
        <v>0</v>
      </c>
      <c r="M212" s="57">
        <f t="shared" si="6"/>
        <v>0</v>
      </c>
      <c r="N212" s="57">
        <f t="shared" si="7"/>
        <v>0</v>
      </c>
      <c r="O212" s="58">
        <f t="shared" si="8"/>
        <v>0</v>
      </c>
      <c r="P212" s="58">
        <f t="shared" ref="P212:Q212" si="83">IF(C46="Contributo in volume collettaneo",1,0)</f>
        <v>0</v>
      </c>
      <c r="Q212" s="58">
        <f t="shared" si="83"/>
        <v>0</v>
      </c>
      <c r="R212" s="57">
        <f t="shared" si="10"/>
        <v>0</v>
      </c>
      <c r="S212" s="57">
        <f t="shared" si="11"/>
        <v>0</v>
      </c>
      <c r="T212" s="57">
        <f t="shared" si="12"/>
        <v>0</v>
      </c>
      <c r="U212" s="57">
        <f t="shared" si="13"/>
        <v>0</v>
      </c>
      <c r="V212" s="57">
        <f t="shared" si="14"/>
        <v>0</v>
      </c>
      <c r="W212" s="57">
        <f t="shared" si="15"/>
        <v>0</v>
      </c>
      <c r="X212" s="58">
        <f t="shared" si="16"/>
        <v>0</v>
      </c>
      <c r="Y212" s="56" t="s">
        <v>550</v>
      </c>
      <c r="Z212" s="57">
        <f t="shared" si="17"/>
        <v>0</v>
      </c>
      <c r="AA212" s="57">
        <f t="shared" si="18"/>
        <v>0</v>
      </c>
      <c r="AB212" s="57">
        <f t="shared" si="19"/>
        <v>0</v>
      </c>
      <c r="AC212" s="57">
        <f t="shared" si="20"/>
        <v>0</v>
      </c>
      <c r="AD212" s="57">
        <f t="shared" si="21"/>
        <v>0</v>
      </c>
      <c r="AE212" s="57">
        <f t="shared" si="22"/>
        <v>0</v>
      </c>
      <c r="AF212" s="57">
        <f t="shared" si="23"/>
        <v>0</v>
      </c>
      <c r="AG212" s="57">
        <f t="shared" si="68"/>
        <v>0</v>
      </c>
      <c r="AH212" s="57">
        <f t="shared" si="68"/>
        <v>0</v>
      </c>
      <c r="AI212" s="59" t="str">
        <f t="shared" si="25"/>
        <v>SELEZIONARE NUMERO AUTORI</v>
      </c>
      <c r="AJ212" s="59"/>
      <c r="AK212" s="51"/>
      <c r="AL212" s="56" t="s">
        <v>550</v>
      </c>
      <c r="AM212" s="57">
        <f t="shared" si="26"/>
        <v>0</v>
      </c>
      <c r="AN212" s="57">
        <f t="shared" si="27"/>
        <v>0</v>
      </c>
      <c r="AO212" s="57">
        <f t="shared" si="28"/>
        <v>0</v>
      </c>
      <c r="AP212" s="57">
        <f t="shared" si="29"/>
        <v>0</v>
      </c>
      <c r="AQ212" s="57">
        <f t="shared" si="30"/>
        <v>0</v>
      </c>
      <c r="AR212" s="57">
        <f t="shared" si="31"/>
        <v>0</v>
      </c>
      <c r="AT212" s="56" t="s">
        <v>550</v>
      </c>
      <c r="AU212" s="57">
        <f t="shared" si="32"/>
        <v>0</v>
      </c>
      <c r="AV212" s="57">
        <f t="shared" si="33"/>
        <v>0</v>
      </c>
      <c r="AW212" s="57">
        <f t="shared" si="34"/>
        <v>0</v>
      </c>
      <c r="AX212" s="57">
        <f t="shared" si="35"/>
        <v>0</v>
      </c>
      <c r="AY212" s="57">
        <f t="shared" si="36"/>
        <v>0</v>
      </c>
      <c r="AZ212" s="57">
        <f t="shared" si="37"/>
        <v>0</v>
      </c>
      <c r="BA212" s="57">
        <f t="shared" si="38"/>
        <v>0</v>
      </c>
      <c r="BB212" s="57">
        <f t="shared" si="39"/>
        <v>0</v>
      </c>
      <c r="BC212" s="57">
        <f t="shared" si="40"/>
        <v>0</v>
      </c>
      <c r="BD212" s="57">
        <f t="shared" si="41"/>
        <v>0</v>
      </c>
      <c r="BE212" s="57">
        <f t="shared" si="42"/>
        <v>0</v>
      </c>
      <c r="BF212" s="57">
        <f t="shared" si="43"/>
        <v>0</v>
      </c>
      <c r="BG212" s="57">
        <f t="shared" si="44"/>
        <v>0</v>
      </c>
      <c r="BH212" s="57">
        <f t="shared" si="45"/>
        <v>0</v>
      </c>
      <c r="BI212" s="57">
        <f t="shared" si="46"/>
        <v>0</v>
      </c>
      <c r="BJ212" s="57">
        <f t="shared" si="47"/>
        <v>0</v>
      </c>
      <c r="BK212" s="57">
        <f t="shared" si="48"/>
        <v>0</v>
      </c>
      <c r="BL212" s="57">
        <f t="shared" si="49"/>
        <v>0</v>
      </c>
      <c r="BM212" s="57">
        <f t="shared" si="50"/>
        <v>0</v>
      </c>
      <c r="BN212" s="57">
        <f t="shared" si="51"/>
        <v>0</v>
      </c>
    </row>
    <row r="213" spans="2:66" ht="12.75" hidden="1" customHeight="1" x14ac:dyDescent="0.35">
      <c r="B213" s="1"/>
      <c r="C213" s="6" t="s">
        <v>18</v>
      </c>
      <c r="D213" s="1"/>
      <c r="E213" s="1"/>
      <c r="F213" s="7" t="s">
        <v>477</v>
      </c>
      <c r="G213" s="1"/>
      <c r="H213" s="1"/>
      <c r="I213" s="57" t="s">
        <v>551</v>
      </c>
      <c r="J213" s="57">
        <f t="shared" si="3"/>
        <v>0</v>
      </c>
      <c r="K213" s="57">
        <f t="shared" si="4"/>
        <v>0</v>
      </c>
      <c r="L213" s="57">
        <f t="shared" si="5"/>
        <v>0</v>
      </c>
      <c r="M213" s="57">
        <f t="shared" si="6"/>
        <v>0</v>
      </c>
      <c r="N213" s="57">
        <f t="shared" si="7"/>
        <v>0</v>
      </c>
      <c r="O213" s="58">
        <f t="shared" si="8"/>
        <v>0</v>
      </c>
      <c r="P213" s="58">
        <f t="shared" ref="P213:Q213" si="84">IF(C47="Contributo in volume collettaneo",1,0)</f>
        <v>0</v>
      </c>
      <c r="Q213" s="58">
        <f t="shared" si="84"/>
        <v>0</v>
      </c>
      <c r="R213" s="57">
        <f t="shared" si="10"/>
        <v>0</v>
      </c>
      <c r="S213" s="57">
        <f t="shared" si="11"/>
        <v>0</v>
      </c>
      <c r="T213" s="57">
        <f t="shared" si="12"/>
        <v>0</v>
      </c>
      <c r="U213" s="57">
        <f t="shared" si="13"/>
        <v>0</v>
      </c>
      <c r="V213" s="57">
        <f t="shared" si="14"/>
        <v>0</v>
      </c>
      <c r="W213" s="57">
        <f t="shared" si="15"/>
        <v>0</v>
      </c>
      <c r="X213" s="58">
        <f t="shared" si="16"/>
        <v>0</v>
      </c>
      <c r="Y213" s="56" t="s">
        <v>551</v>
      </c>
      <c r="Z213" s="57">
        <f t="shared" si="17"/>
        <v>0</v>
      </c>
      <c r="AA213" s="57">
        <f t="shared" si="18"/>
        <v>0</v>
      </c>
      <c r="AB213" s="57">
        <f t="shared" si="19"/>
        <v>0</v>
      </c>
      <c r="AC213" s="57">
        <f t="shared" si="20"/>
        <v>0</v>
      </c>
      <c r="AD213" s="57">
        <f t="shared" si="21"/>
        <v>0</v>
      </c>
      <c r="AE213" s="57">
        <f t="shared" si="22"/>
        <v>0</v>
      </c>
      <c r="AF213" s="57">
        <f t="shared" si="23"/>
        <v>0</v>
      </c>
      <c r="AG213" s="57">
        <f t="shared" ref="AG213:AH228" si="85">IF(N47="Sì",1,0)</f>
        <v>0</v>
      </c>
      <c r="AH213" s="57">
        <f t="shared" si="85"/>
        <v>0</v>
      </c>
      <c r="AI213" s="59" t="str">
        <f t="shared" si="25"/>
        <v>SELEZIONARE NUMERO AUTORI</v>
      </c>
      <c r="AJ213" s="59"/>
      <c r="AK213" s="51"/>
      <c r="AL213" s="56" t="s">
        <v>551</v>
      </c>
      <c r="AM213" s="57">
        <f t="shared" si="26"/>
        <v>0</v>
      </c>
      <c r="AN213" s="57">
        <f t="shared" si="27"/>
        <v>0</v>
      </c>
      <c r="AO213" s="57">
        <f t="shared" si="28"/>
        <v>0</v>
      </c>
      <c r="AP213" s="57">
        <f t="shared" si="29"/>
        <v>0</v>
      </c>
      <c r="AQ213" s="57">
        <f t="shared" si="30"/>
        <v>0</v>
      </c>
      <c r="AR213" s="57">
        <f t="shared" si="31"/>
        <v>0</v>
      </c>
      <c r="AT213" s="56" t="s">
        <v>551</v>
      </c>
      <c r="AU213" s="57">
        <f t="shared" si="32"/>
        <v>0</v>
      </c>
      <c r="AV213" s="57">
        <f t="shared" si="33"/>
        <v>0</v>
      </c>
      <c r="AW213" s="57">
        <f t="shared" si="34"/>
        <v>0</v>
      </c>
      <c r="AX213" s="57">
        <f t="shared" si="35"/>
        <v>0</v>
      </c>
      <c r="AY213" s="57">
        <f t="shared" si="36"/>
        <v>0</v>
      </c>
      <c r="AZ213" s="57">
        <f t="shared" si="37"/>
        <v>0</v>
      </c>
      <c r="BA213" s="57">
        <f t="shared" si="38"/>
        <v>0</v>
      </c>
      <c r="BB213" s="57">
        <f t="shared" si="39"/>
        <v>0</v>
      </c>
      <c r="BC213" s="57">
        <f t="shared" si="40"/>
        <v>0</v>
      </c>
      <c r="BD213" s="57">
        <f t="shared" si="41"/>
        <v>0</v>
      </c>
      <c r="BE213" s="57">
        <f t="shared" si="42"/>
        <v>0</v>
      </c>
      <c r="BF213" s="57">
        <f t="shared" si="43"/>
        <v>0</v>
      </c>
      <c r="BG213" s="57">
        <f t="shared" si="44"/>
        <v>0</v>
      </c>
      <c r="BH213" s="57">
        <f t="shared" si="45"/>
        <v>0</v>
      </c>
      <c r="BI213" s="57">
        <f t="shared" si="46"/>
        <v>0</v>
      </c>
      <c r="BJ213" s="57">
        <f t="shared" si="47"/>
        <v>0</v>
      </c>
      <c r="BK213" s="57">
        <f t="shared" si="48"/>
        <v>0</v>
      </c>
      <c r="BL213" s="57">
        <f t="shared" si="49"/>
        <v>0</v>
      </c>
      <c r="BM213" s="57">
        <f t="shared" si="50"/>
        <v>0</v>
      </c>
      <c r="BN213" s="57">
        <f t="shared" si="51"/>
        <v>0</v>
      </c>
    </row>
    <row r="214" spans="2:66" ht="12.75" hidden="1" customHeight="1" x14ac:dyDescent="0.35">
      <c r="B214" s="1"/>
      <c r="C214" s="6" t="s">
        <v>19</v>
      </c>
      <c r="D214" s="1"/>
      <c r="E214" s="1"/>
      <c r="F214" s="7" t="s">
        <v>479</v>
      </c>
      <c r="G214" s="1"/>
      <c r="H214" s="1"/>
      <c r="I214" s="57" t="s">
        <v>552</v>
      </c>
      <c r="J214" s="57">
        <f t="shared" si="3"/>
        <v>0</v>
      </c>
      <c r="K214" s="57">
        <f t="shared" si="4"/>
        <v>0</v>
      </c>
      <c r="L214" s="57">
        <f t="shared" si="5"/>
        <v>0</v>
      </c>
      <c r="M214" s="57">
        <f t="shared" si="6"/>
        <v>0</v>
      </c>
      <c r="N214" s="57">
        <f t="shared" si="7"/>
        <v>0</v>
      </c>
      <c r="O214" s="58">
        <f t="shared" si="8"/>
        <v>0</v>
      </c>
      <c r="P214" s="58">
        <f t="shared" ref="P214:Q214" si="86">IF(C48="Contributo in volume collettaneo",1,0)</f>
        <v>0</v>
      </c>
      <c r="Q214" s="58">
        <f t="shared" si="86"/>
        <v>0</v>
      </c>
      <c r="R214" s="57">
        <f t="shared" si="10"/>
        <v>0</v>
      </c>
      <c r="S214" s="57">
        <f t="shared" si="11"/>
        <v>0</v>
      </c>
      <c r="T214" s="57">
        <f t="shared" si="12"/>
        <v>0</v>
      </c>
      <c r="U214" s="57">
        <f t="shared" si="13"/>
        <v>0</v>
      </c>
      <c r="V214" s="57">
        <f t="shared" si="14"/>
        <v>0</v>
      </c>
      <c r="W214" s="57">
        <f t="shared" si="15"/>
        <v>0</v>
      </c>
      <c r="X214" s="58">
        <f t="shared" si="16"/>
        <v>0</v>
      </c>
      <c r="Y214" s="56" t="s">
        <v>552</v>
      </c>
      <c r="Z214" s="57">
        <f t="shared" si="17"/>
        <v>0</v>
      </c>
      <c r="AA214" s="57">
        <f t="shared" si="18"/>
        <v>0</v>
      </c>
      <c r="AB214" s="57">
        <f t="shared" si="19"/>
        <v>0</v>
      </c>
      <c r="AC214" s="57">
        <f t="shared" si="20"/>
        <v>0</v>
      </c>
      <c r="AD214" s="57">
        <f t="shared" si="21"/>
        <v>0</v>
      </c>
      <c r="AE214" s="57">
        <f t="shared" si="22"/>
        <v>0</v>
      </c>
      <c r="AF214" s="57">
        <f t="shared" si="23"/>
        <v>0</v>
      </c>
      <c r="AG214" s="57">
        <f t="shared" si="85"/>
        <v>0</v>
      </c>
      <c r="AH214" s="57">
        <f t="shared" si="85"/>
        <v>0</v>
      </c>
      <c r="AI214" s="59" t="str">
        <f t="shared" si="25"/>
        <v>SELEZIONARE NUMERO AUTORI</v>
      </c>
      <c r="AJ214" s="59"/>
      <c r="AK214" s="51"/>
      <c r="AL214" s="56" t="s">
        <v>552</v>
      </c>
      <c r="AM214" s="57">
        <f t="shared" si="26"/>
        <v>0</v>
      </c>
      <c r="AN214" s="57">
        <f t="shared" si="27"/>
        <v>0</v>
      </c>
      <c r="AO214" s="57">
        <f t="shared" si="28"/>
        <v>0</v>
      </c>
      <c r="AP214" s="57">
        <f t="shared" si="29"/>
        <v>0</v>
      </c>
      <c r="AQ214" s="57">
        <f t="shared" si="30"/>
        <v>0</v>
      </c>
      <c r="AR214" s="57">
        <f t="shared" si="31"/>
        <v>0</v>
      </c>
      <c r="AT214" s="56" t="s">
        <v>552</v>
      </c>
      <c r="AU214" s="57">
        <f t="shared" si="32"/>
        <v>0</v>
      </c>
      <c r="AV214" s="57">
        <f t="shared" si="33"/>
        <v>0</v>
      </c>
      <c r="AW214" s="57">
        <f t="shared" si="34"/>
        <v>0</v>
      </c>
      <c r="AX214" s="57">
        <f t="shared" si="35"/>
        <v>0</v>
      </c>
      <c r="AY214" s="57">
        <f t="shared" si="36"/>
        <v>0</v>
      </c>
      <c r="AZ214" s="57">
        <f t="shared" si="37"/>
        <v>0</v>
      </c>
      <c r="BA214" s="57">
        <f t="shared" si="38"/>
        <v>0</v>
      </c>
      <c r="BB214" s="57">
        <f t="shared" si="39"/>
        <v>0</v>
      </c>
      <c r="BC214" s="57">
        <f t="shared" si="40"/>
        <v>0</v>
      </c>
      <c r="BD214" s="57">
        <f t="shared" si="41"/>
        <v>0</v>
      </c>
      <c r="BE214" s="57">
        <f t="shared" si="42"/>
        <v>0</v>
      </c>
      <c r="BF214" s="57">
        <f t="shared" si="43"/>
        <v>0</v>
      </c>
      <c r="BG214" s="57">
        <f t="shared" si="44"/>
        <v>0</v>
      </c>
      <c r="BH214" s="57">
        <f t="shared" si="45"/>
        <v>0</v>
      </c>
      <c r="BI214" s="57">
        <f t="shared" si="46"/>
        <v>0</v>
      </c>
      <c r="BJ214" s="57">
        <f t="shared" si="47"/>
        <v>0</v>
      </c>
      <c r="BK214" s="57">
        <f t="shared" si="48"/>
        <v>0</v>
      </c>
      <c r="BL214" s="57">
        <f t="shared" si="49"/>
        <v>0</v>
      </c>
      <c r="BM214" s="57">
        <f t="shared" si="50"/>
        <v>0</v>
      </c>
      <c r="BN214" s="57">
        <f t="shared" si="51"/>
        <v>0</v>
      </c>
    </row>
    <row r="215" spans="2:66" ht="12.75" hidden="1" customHeight="1" x14ac:dyDescent="0.35">
      <c r="B215" s="1"/>
      <c r="C215" s="6" t="s">
        <v>20</v>
      </c>
      <c r="D215" s="1"/>
      <c r="E215" s="1"/>
      <c r="F215" s="7" t="s">
        <v>478</v>
      </c>
      <c r="G215" s="1"/>
      <c r="H215" s="1"/>
      <c r="I215" s="57" t="s">
        <v>553</v>
      </c>
      <c r="J215" s="57">
        <f t="shared" si="3"/>
        <v>0</v>
      </c>
      <c r="K215" s="57">
        <f t="shared" si="4"/>
        <v>0</v>
      </c>
      <c r="L215" s="57">
        <f t="shared" si="5"/>
        <v>0</v>
      </c>
      <c r="M215" s="57">
        <f t="shared" si="6"/>
        <v>0</v>
      </c>
      <c r="N215" s="57">
        <f t="shared" si="7"/>
        <v>0</v>
      </c>
      <c r="O215" s="58">
        <f t="shared" si="8"/>
        <v>0</v>
      </c>
      <c r="P215" s="58">
        <f t="shared" ref="P215:Q215" si="87">IF(C49="Contributo in volume collettaneo",1,0)</f>
        <v>0</v>
      </c>
      <c r="Q215" s="58">
        <f t="shared" si="87"/>
        <v>0</v>
      </c>
      <c r="R215" s="57">
        <f t="shared" si="10"/>
        <v>0</v>
      </c>
      <c r="S215" s="57">
        <f t="shared" si="11"/>
        <v>0</v>
      </c>
      <c r="T215" s="57">
        <f t="shared" si="12"/>
        <v>0</v>
      </c>
      <c r="U215" s="57">
        <f t="shared" si="13"/>
        <v>0</v>
      </c>
      <c r="V215" s="57">
        <f t="shared" si="14"/>
        <v>0</v>
      </c>
      <c r="W215" s="57">
        <f t="shared" si="15"/>
        <v>0</v>
      </c>
      <c r="X215" s="58">
        <f t="shared" si="16"/>
        <v>0</v>
      </c>
      <c r="Y215" s="56" t="s">
        <v>553</v>
      </c>
      <c r="Z215" s="57">
        <f t="shared" si="17"/>
        <v>0</v>
      </c>
      <c r="AA215" s="57">
        <f t="shared" si="18"/>
        <v>0</v>
      </c>
      <c r="AB215" s="57">
        <f t="shared" si="19"/>
        <v>0</v>
      </c>
      <c r="AC215" s="57">
        <f t="shared" si="20"/>
        <v>0</v>
      </c>
      <c r="AD215" s="57">
        <f t="shared" si="21"/>
        <v>0</v>
      </c>
      <c r="AE215" s="57">
        <f t="shared" si="22"/>
        <v>0</v>
      </c>
      <c r="AF215" s="57">
        <f t="shared" si="23"/>
        <v>0</v>
      </c>
      <c r="AG215" s="57">
        <f t="shared" si="85"/>
        <v>0</v>
      </c>
      <c r="AH215" s="57">
        <f t="shared" si="85"/>
        <v>0</v>
      </c>
      <c r="AI215" s="59" t="str">
        <f t="shared" si="25"/>
        <v>SELEZIONARE NUMERO AUTORI</v>
      </c>
      <c r="AJ215" s="59"/>
      <c r="AK215" s="51"/>
      <c r="AL215" s="56" t="s">
        <v>553</v>
      </c>
      <c r="AM215" s="57">
        <f t="shared" si="26"/>
        <v>0</v>
      </c>
      <c r="AN215" s="57">
        <f t="shared" si="27"/>
        <v>0</v>
      </c>
      <c r="AO215" s="57">
        <f t="shared" si="28"/>
        <v>0</v>
      </c>
      <c r="AP215" s="57">
        <f t="shared" si="29"/>
        <v>0</v>
      </c>
      <c r="AQ215" s="57">
        <f t="shared" si="30"/>
        <v>0</v>
      </c>
      <c r="AR215" s="57">
        <f t="shared" si="31"/>
        <v>0</v>
      </c>
      <c r="AT215" s="56" t="s">
        <v>553</v>
      </c>
      <c r="AU215" s="57">
        <f t="shared" si="32"/>
        <v>0</v>
      </c>
      <c r="AV215" s="57">
        <f t="shared" si="33"/>
        <v>0</v>
      </c>
      <c r="AW215" s="57">
        <f t="shared" si="34"/>
        <v>0</v>
      </c>
      <c r="AX215" s="57">
        <f t="shared" si="35"/>
        <v>0</v>
      </c>
      <c r="AY215" s="57">
        <f t="shared" si="36"/>
        <v>0</v>
      </c>
      <c r="AZ215" s="57">
        <f t="shared" si="37"/>
        <v>0</v>
      </c>
      <c r="BA215" s="57">
        <f t="shared" si="38"/>
        <v>0</v>
      </c>
      <c r="BB215" s="57">
        <f t="shared" si="39"/>
        <v>0</v>
      </c>
      <c r="BC215" s="57">
        <f t="shared" si="40"/>
        <v>0</v>
      </c>
      <c r="BD215" s="57">
        <f t="shared" si="41"/>
        <v>0</v>
      </c>
      <c r="BE215" s="57">
        <f t="shared" si="42"/>
        <v>0</v>
      </c>
      <c r="BF215" s="57">
        <f t="shared" si="43"/>
        <v>0</v>
      </c>
      <c r="BG215" s="57">
        <f t="shared" si="44"/>
        <v>0</v>
      </c>
      <c r="BH215" s="57">
        <f t="shared" si="45"/>
        <v>0</v>
      </c>
      <c r="BI215" s="57">
        <f t="shared" si="46"/>
        <v>0</v>
      </c>
      <c r="BJ215" s="57">
        <f t="shared" si="47"/>
        <v>0</v>
      </c>
      <c r="BK215" s="57">
        <f t="shared" si="48"/>
        <v>0</v>
      </c>
      <c r="BL215" s="57">
        <f t="shared" si="49"/>
        <v>0</v>
      </c>
      <c r="BM215" s="57">
        <f t="shared" si="50"/>
        <v>0</v>
      </c>
      <c r="BN215" s="57">
        <f t="shared" si="51"/>
        <v>0</v>
      </c>
    </row>
    <row r="216" spans="2:66" ht="12.75" hidden="1" customHeight="1" x14ac:dyDescent="0.3">
      <c r="B216" s="1"/>
      <c r="C216" s="6" t="s">
        <v>21</v>
      </c>
      <c r="D216" s="1"/>
      <c r="E216" s="1"/>
      <c r="F216" s="1"/>
      <c r="G216" s="1"/>
      <c r="H216" s="1"/>
      <c r="I216" s="57" t="s">
        <v>554</v>
      </c>
      <c r="J216" s="57">
        <f t="shared" si="3"/>
        <v>0</v>
      </c>
      <c r="K216" s="57">
        <f t="shared" si="4"/>
        <v>0</v>
      </c>
      <c r="L216" s="57">
        <f t="shared" si="5"/>
        <v>0</v>
      </c>
      <c r="M216" s="57">
        <f t="shared" si="6"/>
        <v>0</v>
      </c>
      <c r="N216" s="57">
        <f t="shared" si="7"/>
        <v>0</v>
      </c>
      <c r="O216" s="58">
        <f t="shared" si="8"/>
        <v>0</v>
      </c>
      <c r="P216" s="58">
        <f t="shared" ref="P216:Q216" si="88">IF(C50="Contributo in volume collettaneo",1,0)</f>
        <v>0</v>
      </c>
      <c r="Q216" s="58">
        <f t="shared" si="88"/>
        <v>0</v>
      </c>
      <c r="R216" s="57">
        <f t="shared" si="10"/>
        <v>0</v>
      </c>
      <c r="S216" s="57">
        <f t="shared" si="11"/>
        <v>0</v>
      </c>
      <c r="T216" s="57">
        <f t="shared" si="12"/>
        <v>0</v>
      </c>
      <c r="U216" s="57">
        <f t="shared" si="13"/>
        <v>0</v>
      </c>
      <c r="V216" s="57">
        <f t="shared" si="14"/>
        <v>0</v>
      </c>
      <c r="W216" s="57">
        <f t="shared" si="15"/>
        <v>0</v>
      </c>
      <c r="X216" s="58">
        <f t="shared" si="16"/>
        <v>0</v>
      </c>
      <c r="Y216" s="56" t="s">
        <v>554</v>
      </c>
      <c r="Z216" s="57">
        <f t="shared" si="17"/>
        <v>0</v>
      </c>
      <c r="AA216" s="57">
        <f t="shared" si="18"/>
        <v>0</v>
      </c>
      <c r="AB216" s="57">
        <f t="shared" si="19"/>
        <v>0</v>
      </c>
      <c r="AC216" s="57">
        <f t="shared" si="20"/>
        <v>0</v>
      </c>
      <c r="AD216" s="57">
        <f t="shared" si="21"/>
        <v>0</v>
      </c>
      <c r="AE216" s="57">
        <f t="shared" si="22"/>
        <v>0</v>
      </c>
      <c r="AF216" s="57">
        <f t="shared" si="23"/>
        <v>0</v>
      </c>
      <c r="AG216" s="57">
        <f t="shared" si="85"/>
        <v>0</v>
      </c>
      <c r="AH216" s="57">
        <f t="shared" si="85"/>
        <v>0</v>
      </c>
      <c r="AI216" s="59" t="str">
        <f t="shared" si="25"/>
        <v>SELEZIONARE NUMERO AUTORI</v>
      </c>
      <c r="AJ216" s="59"/>
      <c r="AK216" s="51"/>
      <c r="AL216" s="56" t="s">
        <v>554</v>
      </c>
      <c r="AM216" s="57">
        <f t="shared" si="26"/>
        <v>0</v>
      </c>
      <c r="AN216" s="57">
        <f t="shared" si="27"/>
        <v>0</v>
      </c>
      <c r="AO216" s="57">
        <f t="shared" si="28"/>
        <v>0</v>
      </c>
      <c r="AP216" s="57">
        <f t="shared" si="29"/>
        <v>0</v>
      </c>
      <c r="AQ216" s="57">
        <f t="shared" si="30"/>
        <v>0</v>
      </c>
      <c r="AR216" s="57">
        <f t="shared" si="31"/>
        <v>0</v>
      </c>
      <c r="AT216" s="56" t="s">
        <v>554</v>
      </c>
      <c r="AU216" s="57">
        <f t="shared" si="32"/>
        <v>0</v>
      </c>
      <c r="AV216" s="57">
        <f t="shared" si="33"/>
        <v>0</v>
      </c>
      <c r="AW216" s="57">
        <f t="shared" si="34"/>
        <v>0</v>
      </c>
      <c r="AX216" s="57">
        <f t="shared" si="35"/>
        <v>0</v>
      </c>
      <c r="AY216" s="57">
        <f t="shared" si="36"/>
        <v>0</v>
      </c>
      <c r="AZ216" s="57">
        <f t="shared" si="37"/>
        <v>0</v>
      </c>
      <c r="BA216" s="57">
        <f t="shared" si="38"/>
        <v>0</v>
      </c>
      <c r="BB216" s="57">
        <f t="shared" si="39"/>
        <v>0</v>
      </c>
      <c r="BC216" s="57">
        <f t="shared" si="40"/>
        <v>0</v>
      </c>
      <c r="BD216" s="57">
        <f t="shared" si="41"/>
        <v>0</v>
      </c>
      <c r="BE216" s="57">
        <f t="shared" si="42"/>
        <v>0</v>
      </c>
      <c r="BF216" s="57">
        <f t="shared" si="43"/>
        <v>0</v>
      </c>
      <c r="BG216" s="57">
        <f t="shared" si="44"/>
        <v>0</v>
      </c>
      <c r="BH216" s="57">
        <f t="shared" si="45"/>
        <v>0</v>
      </c>
      <c r="BI216" s="57">
        <f t="shared" si="46"/>
        <v>0</v>
      </c>
      <c r="BJ216" s="57">
        <f t="shared" si="47"/>
        <v>0</v>
      </c>
      <c r="BK216" s="57">
        <f t="shared" si="48"/>
        <v>0</v>
      </c>
      <c r="BL216" s="57">
        <f t="shared" si="49"/>
        <v>0</v>
      </c>
      <c r="BM216" s="57">
        <f t="shared" si="50"/>
        <v>0</v>
      </c>
      <c r="BN216" s="57">
        <f t="shared" si="51"/>
        <v>0</v>
      </c>
    </row>
    <row r="217" spans="2:66" ht="12.75" hidden="1" customHeight="1" x14ac:dyDescent="0.35">
      <c r="B217" s="1"/>
      <c r="C217" s="6" t="s">
        <v>22</v>
      </c>
      <c r="D217" s="1"/>
      <c r="E217" s="1"/>
      <c r="F217" s="7" t="s">
        <v>480</v>
      </c>
      <c r="G217" s="1"/>
      <c r="H217" s="1"/>
      <c r="I217" s="57" t="s">
        <v>555</v>
      </c>
      <c r="J217" s="57">
        <f t="shared" si="3"/>
        <v>0</v>
      </c>
      <c r="K217" s="57">
        <f t="shared" si="4"/>
        <v>0</v>
      </c>
      <c r="L217" s="57">
        <f t="shared" si="5"/>
        <v>0</v>
      </c>
      <c r="M217" s="57">
        <f t="shared" si="6"/>
        <v>0</v>
      </c>
      <c r="N217" s="57">
        <f t="shared" si="7"/>
        <v>0</v>
      </c>
      <c r="O217" s="58">
        <f t="shared" si="8"/>
        <v>0</v>
      </c>
      <c r="P217" s="58">
        <f t="shared" ref="P217:Q217" si="89">IF(C51="Contributo in volume collettaneo",1,0)</f>
        <v>0</v>
      </c>
      <c r="Q217" s="58">
        <f t="shared" si="89"/>
        <v>0</v>
      </c>
      <c r="R217" s="57">
        <f t="shared" si="10"/>
        <v>0</v>
      </c>
      <c r="S217" s="57">
        <f t="shared" si="11"/>
        <v>0</v>
      </c>
      <c r="T217" s="57">
        <f t="shared" si="12"/>
        <v>0</v>
      </c>
      <c r="U217" s="57">
        <f t="shared" si="13"/>
        <v>0</v>
      </c>
      <c r="V217" s="57">
        <f t="shared" si="14"/>
        <v>0</v>
      </c>
      <c r="W217" s="57">
        <f t="shared" si="15"/>
        <v>0</v>
      </c>
      <c r="X217" s="58">
        <f t="shared" si="16"/>
        <v>0</v>
      </c>
      <c r="Y217" s="56" t="s">
        <v>555</v>
      </c>
      <c r="Z217" s="57">
        <f t="shared" si="17"/>
        <v>0</v>
      </c>
      <c r="AA217" s="57">
        <f t="shared" si="18"/>
        <v>0</v>
      </c>
      <c r="AB217" s="57">
        <f t="shared" si="19"/>
        <v>0</v>
      </c>
      <c r="AC217" s="57">
        <f t="shared" si="20"/>
        <v>0</v>
      </c>
      <c r="AD217" s="57">
        <f t="shared" si="21"/>
        <v>0</v>
      </c>
      <c r="AE217" s="57">
        <f t="shared" si="22"/>
        <v>0</v>
      </c>
      <c r="AF217" s="57">
        <f t="shared" si="23"/>
        <v>0</v>
      </c>
      <c r="AG217" s="57">
        <f t="shared" si="85"/>
        <v>0</v>
      </c>
      <c r="AH217" s="57">
        <f t="shared" si="85"/>
        <v>0</v>
      </c>
      <c r="AI217" s="59" t="str">
        <f t="shared" si="25"/>
        <v>SELEZIONARE NUMERO AUTORI</v>
      </c>
      <c r="AJ217" s="59"/>
      <c r="AK217" s="51"/>
      <c r="AL217" s="56" t="s">
        <v>555</v>
      </c>
      <c r="AM217" s="57">
        <f t="shared" si="26"/>
        <v>0</v>
      </c>
      <c r="AN217" s="57">
        <f t="shared" si="27"/>
        <v>0</v>
      </c>
      <c r="AO217" s="57">
        <f t="shared" si="28"/>
        <v>0</v>
      </c>
      <c r="AP217" s="57">
        <f t="shared" si="29"/>
        <v>0</v>
      </c>
      <c r="AQ217" s="57">
        <f t="shared" si="30"/>
        <v>0</v>
      </c>
      <c r="AR217" s="57">
        <f t="shared" si="31"/>
        <v>0</v>
      </c>
      <c r="AT217" s="56" t="s">
        <v>555</v>
      </c>
      <c r="AU217" s="57">
        <f t="shared" si="32"/>
        <v>0</v>
      </c>
      <c r="AV217" s="57">
        <f t="shared" si="33"/>
        <v>0</v>
      </c>
      <c r="AW217" s="57">
        <f t="shared" si="34"/>
        <v>0</v>
      </c>
      <c r="AX217" s="57">
        <f t="shared" si="35"/>
        <v>0</v>
      </c>
      <c r="AY217" s="57">
        <f t="shared" si="36"/>
        <v>0</v>
      </c>
      <c r="AZ217" s="57">
        <f t="shared" si="37"/>
        <v>0</v>
      </c>
      <c r="BA217" s="57">
        <f t="shared" si="38"/>
        <v>0</v>
      </c>
      <c r="BB217" s="57">
        <f t="shared" si="39"/>
        <v>0</v>
      </c>
      <c r="BC217" s="57">
        <f t="shared" si="40"/>
        <v>0</v>
      </c>
      <c r="BD217" s="57">
        <f t="shared" si="41"/>
        <v>0</v>
      </c>
      <c r="BE217" s="57">
        <f t="shared" si="42"/>
        <v>0</v>
      </c>
      <c r="BF217" s="57">
        <f t="shared" si="43"/>
        <v>0</v>
      </c>
      <c r="BG217" s="57">
        <f t="shared" si="44"/>
        <v>0</v>
      </c>
      <c r="BH217" s="57">
        <f t="shared" si="45"/>
        <v>0</v>
      </c>
      <c r="BI217" s="57">
        <f t="shared" si="46"/>
        <v>0</v>
      </c>
      <c r="BJ217" s="57">
        <f t="shared" si="47"/>
        <v>0</v>
      </c>
      <c r="BK217" s="57">
        <f t="shared" si="48"/>
        <v>0</v>
      </c>
      <c r="BL217" s="57">
        <f t="shared" si="49"/>
        <v>0</v>
      </c>
      <c r="BM217" s="57">
        <f t="shared" si="50"/>
        <v>0</v>
      </c>
      <c r="BN217" s="57">
        <f t="shared" si="51"/>
        <v>0</v>
      </c>
    </row>
    <row r="218" spans="2:66" ht="12.75" hidden="1" customHeight="1" x14ac:dyDescent="0.35">
      <c r="B218" s="1"/>
      <c r="C218" s="6" t="s">
        <v>23</v>
      </c>
      <c r="D218" s="1"/>
      <c r="E218" s="1"/>
      <c r="F218" s="7" t="s">
        <v>411</v>
      </c>
      <c r="G218" s="1"/>
      <c r="H218" s="1"/>
      <c r="I218" s="57" t="s">
        <v>556</v>
      </c>
      <c r="J218" s="57">
        <f t="shared" si="3"/>
        <v>0</v>
      </c>
      <c r="K218" s="57">
        <f t="shared" si="4"/>
        <v>0</v>
      </c>
      <c r="L218" s="57">
        <f t="shared" si="5"/>
        <v>0</v>
      </c>
      <c r="M218" s="57">
        <f t="shared" si="6"/>
        <v>0</v>
      </c>
      <c r="N218" s="57">
        <f t="shared" si="7"/>
        <v>0</v>
      </c>
      <c r="O218" s="58">
        <f t="shared" si="8"/>
        <v>0</v>
      </c>
      <c r="P218" s="58">
        <f t="shared" ref="P218:Q218" si="90">IF(C52="Contributo in volume collettaneo",1,0)</f>
        <v>0</v>
      </c>
      <c r="Q218" s="58">
        <f t="shared" si="90"/>
        <v>0</v>
      </c>
      <c r="R218" s="57">
        <f t="shared" si="10"/>
        <v>0</v>
      </c>
      <c r="S218" s="57">
        <f t="shared" si="11"/>
        <v>0</v>
      </c>
      <c r="T218" s="57">
        <f t="shared" si="12"/>
        <v>0</v>
      </c>
      <c r="U218" s="57">
        <f t="shared" si="13"/>
        <v>0</v>
      </c>
      <c r="V218" s="57">
        <f t="shared" si="14"/>
        <v>0</v>
      </c>
      <c r="W218" s="57">
        <f t="shared" si="15"/>
        <v>0</v>
      </c>
      <c r="X218" s="58">
        <f t="shared" si="16"/>
        <v>0</v>
      </c>
      <c r="Y218" s="56" t="s">
        <v>556</v>
      </c>
      <c r="Z218" s="57">
        <f t="shared" si="17"/>
        <v>0</v>
      </c>
      <c r="AA218" s="57">
        <f t="shared" si="18"/>
        <v>0</v>
      </c>
      <c r="AB218" s="57">
        <f t="shared" si="19"/>
        <v>0</v>
      </c>
      <c r="AC218" s="57">
        <f t="shared" si="20"/>
        <v>0</v>
      </c>
      <c r="AD218" s="57">
        <f t="shared" si="21"/>
        <v>0</v>
      </c>
      <c r="AE218" s="57">
        <f t="shared" si="22"/>
        <v>0</v>
      </c>
      <c r="AF218" s="57">
        <f t="shared" si="23"/>
        <v>0</v>
      </c>
      <c r="AG218" s="57">
        <f t="shared" si="85"/>
        <v>0</v>
      </c>
      <c r="AH218" s="57">
        <f t="shared" si="85"/>
        <v>0</v>
      </c>
      <c r="AI218" s="59" t="str">
        <f t="shared" si="25"/>
        <v>SELEZIONARE NUMERO AUTORI</v>
      </c>
      <c r="AJ218" s="59"/>
      <c r="AK218" s="51"/>
      <c r="AL218" s="56" t="s">
        <v>556</v>
      </c>
      <c r="AM218" s="57">
        <f t="shared" si="26"/>
        <v>0</v>
      </c>
      <c r="AN218" s="57">
        <f t="shared" si="27"/>
        <v>0</v>
      </c>
      <c r="AO218" s="57">
        <f t="shared" si="28"/>
        <v>0</v>
      </c>
      <c r="AP218" s="57">
        <f t="shared" si="29"/>
        <v>0</v>
      </c>
      <c r="AQ218" s="57">
        <f t="shared" si="30"/>
        <v>0</v>
      </c>
      <c r="AR218" s="57">
        <f t="shared" si="31"/>
        <v>0</v>
      </c>
      <c r="AT218" s="56" t="s">
        <v>556</v>
      </c>
      <c r="AU218" s="57">
        <f t="shared" si="32"/>
        <v>0</v>
      </c>
      <c r="AV218" s="57">
        <f t="shared" si="33"/>
        <v>0</v>
      </c>
      <c r="AW218" s="57">
        <f t="shared" si="34"/>
        <v>0</v>
      </c>
      <c r="AX218" s="57">
        <f t="shared" si="35"/>
        <v>0</v>
      </c>
      <c r="AY218" s="57">
        <f t="shared" si="36"/>
        <v>0</v>
      </c>
      <c r="AZ218" s="57">
        <f t="shared" si="37"/>
        <v>0</v>
      </c>
      <c r="BA218" s="57">
        <f t="shared" si="38"/>
        <v>0</v>
      </c>
      <c r="BB218" s="57">
        <f t="shared" si="39"/>
        <v>0</v>
      </c>
      <c r="BC218" s="57">
        <f t="shared" si="40"/>
        <v>0</v>
      </c>
      <c r="BD218" s="57">
        <f t="shared" si="41"/>
        <v>0</v>
      </c>
      <c r="BE218" s="57">
        <f t="shared" si="42"/>
        <v>0</v>
      </c>
      <c r="BF218" s="57">
        <f t="shared" si="43"/>
        <v>0</v>
      </c>
      <c r="BG218" s="57">
        <f t="shared" si="44"/>
        <v>0</v>
      </c>
      <c r="BH218" s="57">
        <f t="shared" si="45"/>
        <v>0</v>
      </c>
      <c r="BI218" s="57">
        <f t="shared" si="46"/>
        <v>0</v>
      </c>
      <c r="BJ218" s="57">
        <f t="shared" si="47"/>
        <v>0</v>
      </c>
      <c r="BK218" s="57">
        <f t="shared" si="48"/>
        <v>0</v>
      </c>
      <c r="BL218" s="57">
        <f t="shared" si="49"/>
        <v>0</v>
      </c>
      <c r="BM218" s="57">
        <f t="shared" si="50"/>
        <v>0</v>
      </c>
      <c r="BN218" s="57">
        <f t="shared" si="51"/>
        <v>0</v>
      </c>
    </row>
    <row r="219" spans="2:66" ht="12.75" hidden="1" customHeight="1" x14ac:dyDescent="0.35">
      <c r="B219" s="1"/>
      <c r="C219" s="6" t="s">
        <v>24</v>
      </c>
      <c r="D219" s="1"/>
      <c r="E219" s="1"/>
      <c r="F219" s="7" t="s">
        <v>416</v>
      </c>
      <c r="G219" s="1"/>
      <c r="H219" s="1"/>
      <c r="I219" s="57" t="s">
        <v>557</v>
      </c>
      <c r="J219" s="57">
        <f t="shared" si="3"/>
        <v>0</v>
      </c>
      <c r="K219" s="57">
        <f t="shared" si="4"/>
        <v>0</v>
      </c>
      <c r="L219" s="57">
        <f t="shared" si="5"/>
        <v>0</v>
      </c>
      <c r="M219" s="57">
        <f t="shared" si="6"/>
        <v>0</v>
      </c>
      <c r="N219" s="57">
        <f t="shared" si="7"/>
        <v>0</v>
      </c>
      <c r="O219" s="58">
        <f t="shared" si="8"/>
        <v>0</v>
      </c>
      <c r="P219" s="58">
        <f t="shared" ref="P219:Q219" si="91">IF(C53="Contributo in volume collettaneo",1,0)</f>
        <v>0</v>
      </c>
      <c r="Q219" s="58">
        <f t="shared" si="91"/>
        <v>0</v>
      </c>
      <c r="R219" s="57">
        <f t="shared" si="10"/>
        <v>0</v>
      </c>
      <c r="S219" s="57">
        <f t="shared" si="11"/>
        <v>0</v>
      </c>
      <c r="T219" s="57">
        <f t="shared" si="12"/>
        <v>0</v>
      </c>
      <c r="U219" s="57">
        <f t="shared" si="13"/>
        <v>0</v>
      </c>
      <c r="V219" s="57">
        <f t="shared" si="14"/>
        <v>0</v>
      </c>
      <c r="W219" s="57">
        <f t="shared" si="15"/>
        <v>0</v>
      </c>
      <c r="X219" s="58">
        <f t="shared" si="16"/>
        <v>0</v>
      </c>
      <c r="Y219" s="56" t="s">
        <v>557</v>
      </c>
      <c r="Z219" s="57">
        <f t="shared" si="17"/>
        <v>0</v>
      </c>
      <c r="AA219" s="57">
        <f t="shared" si="18"/>
        <v>0</v>
      </c>
      <c r="AB219" s="57">
        <f t="shared" si="19"/>
        <v>0</v>
      </c>
      <c r="AC219" s="57">
        <f t="shared" si="20"/>
        <v>0</v>
      </c>
      <c r="AD219" s="57">
        <f t="shared" si="21"/>
        <v>0</v>
      </c>
      <c r="AE219" s="57">
        <f t="shared" si="22"/>
        <v>0</v>
      </c>
      <c r="AF219" s="57">
        <f t="shared" si="23"/>
        <v>0</v>
      </c>
      <c r="AG219" s="57">
        <f t="shared" si="85"/>
        <v>0</v>
      </c>
      <c r="AH219" s="57">
        <f t="shared" si="85"/>
        <v>0</v>
      </c>
      <c r="AI219" s="59" t="str">
        <f t="shared" si="25"/>
        <v>SELEZIONARE NUMERO AUTORI</v>
      </c>
      <c r="AJ219" s="59"/>
      <c r="AK219" s="51"/>
      <c r="AL219" s="56" t="s">
        <v>557</v>
      </c>
      <c r="AM219" s="57">
        <f t="shared" si="26"/>
        <v>0</v>
      </c>
      <c r="AN219" s="57">
        <f t="shared" si="27"/>
        <v>0</v>
      </c>
      <c r="AO219" s="57">
        <f t="shared" si="28"/>
        <v>0</v>
      </c>
      <c r="AP219" s="57">
        <f t="shared" si="29"/>
        <v>0</v>
      </c>
      <c r="AQ219" s="57">
        <f t="shared" si="30"/>
        <v>0</v>
      </c>
      <c r="AR219" s="57">
        <f t="shared" si="31"/>
        <v>0</v>
      </c>
      <c r="AT219" s="56" t="s">
        <v>557</v>
      </c>
      <c r="AU219" s="57">
        <f t="shared" si="32"/>
        <v>0</v>
      </c>
      <c r="AV219" s="57">
        <f t="shared" si="33"/>
        <v>0</v>
      </c>
      <c r="AW219" s="57">
        <f t="shared" si="34"/>
        <v>0</v>
      </c>
      <c r="AX219" s="57">
        <f t="shared" si="35"/>
        <v>0</v>
      </c>
      <c r="AY219" s="57">
        <f t="shared" si="36"/>
        <v>0</v>
      </c>
      <c r="AZ219" s="57">
        <f t="shared" si="37"/>
        <v>0</v>
      </c>
      <c r="BA219" s="57">
        <f t="shared" si="38"/>
        <v>0</v>
      </c>
      <c r="BB219" s="57">
        <f t="shared" si="39"/>
        <v>0</v>
      </c>
      <c r="BC219" s="57">
        <f t="shared" si="40"/>
        <v>0</v>
      </c>
      <c r="BD219" s="57">
        <f t="shared" si="41"/>
        <v>0</v>
      </c>
      <c r="BE219" s="57">
        <f t="shared" si="42"/>
        <v>0</v>
      </c>
      <c r="BF219" s="57">
        <f t="shared" si="43"/>
        <v>0</v>
      </c>
      <c r="BG219" s="57">
        <f t="shared" si="44"/>
        <v>0</v>
      </c>
      <c r="BH219" s="57">
        <f t="shared" si="45"/>
        <v>0</v>
      </c>
      <c r="BI219" s="57">
        <f t="shared" si="46"/>
        <v>0</v>
      </c>
      <c r="BJ219" s="57">
        <f t="shared" si="47"/>
        <v>0</v>
      </c>
      <c r="BK219" s="57">
        <f t="shared" si="48"/>
        <v>0</v>
      </c>
      <c r="BL219" s="57">
        <f t="shared" si="49"/>
        <v>0</v>
      </c>
      <c r="BM219" s="57">
        <f t="shared" si="50"/>
        <v>0</v>
      </c>
      <c r="BN219" s="57">
        <f t="shared" si="51"/>
        <v>0</v>
      </c>
    </row>
    <row r="220" spans="2:66" ht="12.75" hidden="1" customHeight="1" x14ac:dyDescent="0.35">
      <c r="B220" s="1"/>
      <c r="C220" s="6" t="s">
        <v>25</v>
      </c>
      <c r="D220" s="1"/>
      <c r="E220" s="1"/>
      <c r="F220" s="7" t="s">
        <v>413</v>
      </c>
      <c r="G220" s="1"/>
      <c r="H220" s="1"/>
      <c r="I220" s="57" t="s">
        <v>558</v>
      </c>
      <c r="J220" s="57">
        <f t="shared" si="3"/>
        <v>0</v>
      </c>
      <c r="K220" s="57">
        <f t="shared" si="4"/>
        <v>0</v>
      </c>
      <c r="L220" s="57">
        <f t="shared" si="5"/>
        <v>0</v>
      </c>
      <c r="M220" s="57">
        <f t="shared" si="6"/>
        <v>0</v>
      </c>
      <c r="N220" s="57">
        <f t="shared" si="7"/>
        <v>0</v>
      </c>
      <c r="O220" s="58">
        <f t="shared" si="8"/>
        <v>0</v>
      </c>
      <c r="P220" s="58">
        <f t="shared" ref="P220:Q220" si="92">IF(C54="Contributo in volume collettaneo",1,0)</f>
        <v>0</v>
      </c>
      <c r="Q220" s="58">
        <f t="shared" si="92"/>
        <v>0</v>
      </c>
      <c r="R220" s="57">
        <f t="shared" si="10"/>
        <v>0</v>
      </c>
      <c r="S220" s="57">
        <f t="shared" si="11"/>
        <v>0</v>
      </c>
      <c r="T220" s="57">
        <f t="shared" si="12"/>
        <v>0</v>
      </c>
      <c r="U220" s="57">
        <f t="shared" si="13"/>
        <v>0</v>
      </c>
      <c r="V220" s="57">
        <f t="shared" si="14"/>
        <v>0</v>
      </c>
      <c r="W220" s="57">
        <f t="shared" si="15"/>
        <v>0</v>
      </c>
      <c r="X220" s="58">
        <f t="shared" si="16"/>
        <v>0</v>
      </c>
      <c r="Y220" s="56" t="s">
        <v>558</v>
      </c>
      <c r="Z220" s="57">
        <f t="shared" si="17"/>
        <v>0</v>
      </c>
      <c r="AA220" s="57">
        <f t="shared" si="18"/>
        <v>0</v>
      </c>
      <c r="AB220" s="57">
        <f t="shared" si="19"/>
        <v>0</v>
      </c>
      <c r="AC220" s="57">
        <f t="shared" si="20"/>
        <v>0</v>
      </c>
      <c r="AD220" s="57">
        <f t="shared" si="21"/>
        <v>0</v>
      </c>
      <c r="AE220" s="57">
        <f t="shared" si="22"/>
        <v>0</v>
      </c>
      <c r="AF220" s="57">
        <f t="shared" si="23"/>
        <v>0</v>
      </c>
      <c r="AG220" s="57">
        <f t="shared" si="85"/>
        <v>0</v>
      </c>
      <c r="AH220" s="57">
        <f t="shared" si="85"/>
        <v>0</v>
      </c>
      <c r="AI220" s="59" t="str">
        <f t="shared" si="25"/>
        <v>SELEZIONARE NUMERO AUTORI</v>
      </c>
      <c r="AJ220" s="59"/>
      <c r="AK220" s="51"/>
      <c r="AL220" s="56" t="s">
        <v>558</v>
      </c>
      <c r="AM220" s="57">
        <f t="shared" si="26"/>
        <v>0</v>
      </c>
      <c r="AN220" s="57">
        <f t="shared" si="27"/>
        <v>0</v>
      </c>
      <c r="AO220" s="57">
        <f t="shared" si="28"/>
        <v>0</v>
      </c>
      <c r="AP220" s="57">
        <f t="shared" si="29"/>
        <v>0</v>
      </c>
      <c r="AQ220" s="57">
        <f t="shared" si="30"/>
        <v>0</v>
      </c>
      <c r="AR220" s="57">
        <f t="shared" si="31"/>
        <v>0</v>
      </c>
      <c r="AT220" s="56" t="s">
        <v>558</v>
      </c>
      <c r="AU220" s="57">
        <f t="shared" si="32"/>
        <v>0</v>
      </c>
      <c r="AV220" s="57">
        <f t="shared" si="33"/>
        <v>0</v>
      </c>
      <c r="AW220" s="57">
        <f t="shared" si="34"/>
        <v>0</v>
      </c>
      <c r="AX220" s="57">
        <f t="shared" si="35"/>
        <v>0</v>
      </c>
      <c r="AY220" s="57">
        <f t="shared" si="36"/>
        <v>0</v>
      </c>
      <c r="AZ220" s="57">
        <f t="shared" si="37"/>
        <v>0</v>
      </c>
      <c r="BA220" s="57">
        <f t="shared" si="38"/>
        <v>0</v>
      </c>
      <c r="BB220" s="57">
        <f t="shared" si="39"/>
        <v>0</v>
      </c>
      <c r="BC220" s="57">
        <f t="shared" si="40"/>
        <v>0</v>
      </c>
      <c r="BD220" s="57">
        <f t="shared" si="41"/>
        <v>0</v>
      </c>
      <c r="BE220" s="57">
        <f t="shared" si="42"/>
        <v>0</v>
      </c>
      <c r="BF220" s="57">
        <f t="shared" si="43"/>
        <v>0</v>
      </c>
      <c r="BG220" s="57">
        <f t="shared" si="44"/>
        <v>0</v>
      </c>
      <c r="BH220" s="57">
        <f t="shared" si="45"/>
        <v>0</v>
      </c>
      <c r="BI220" s="57">
        <f t="shared" si="46"/>
        <v>0</v>
      </c>
      <c r="BJ220" s="57">
        <f t="shared" si="47"/>
        <v>0</v>
      </c>
      <c r="BK220" s="57">
        <f t="shared" si="48"/>
        <v>0</v>
      </c>
      <c r="BL220" s="57">
        <f t="shared" si="49"/>
        <v>0</v>
      </c>
      <c r="BM220" s="57">
        <f t="shared" si="50"/>
        <v>0</v>
      </c>
      <c r="BN220" s="57">
        <f t="shared" si="51"/>
        <v>0</v>
      </c>
    </row>
    <row r="221" spans="2:66" ht="12.75" hidden="1" customHeight="1" x14ac:dyDescent="0.35">
      <c r="B221" s="1"/>
      <c r="C221" s="6" t="s">
        <v>26</v>
      </c>
      <c r="D221" s="1"/>
      <c r="E221" s="1"/>
      <c r="F221" s="7" t="s">
        <v>412</v>
      </c>
      <c r="G221" s="1"/>
      <c r="H221" s="1"/>
      <c r="I221" s="57" t="s">
        <v>559</v>
      </c>
      <c r="J221" s="57">
        <f t="shared" si="3"/>
        <v>0</v>
      </c>
      <c r="K221" s="57">
        <f t="shared" si="4"/>
        <v>0</v>
      </c>
      <c r="L221" s="57">
        <f t="shared" si="5"/>
        <v>0</v>
      </c>
      <c r="M221" s="57">
        <f t="shared" si="6"/>
        <v>0</v>
      </c>
      <c r="N221" s="57">
        <f t="shared" si="7"/>
        <v>0</v>
      </c>
      <c r="O221" s="58">
        <f t="shared" si="8"/>
        <v>0</v>
      </c>
      <c r="P221" s="58">
        <f t="shared" ref="P221:Q221" si="93">IF(C55="Contributo in volume collettaneo",1,0)</f>
        <v>0</v>
      </c>
      <c r="Q221" s="58">
        <f t="shared" si="93"/>
        <v>0</v>
      </c>
      <c r="R221" s="57">
        <f t="shared" si="10"/>
        <v>0</v>
      </c>
      <c r="S221" s="57">
        <f t="shared" si="11"/>
        <v>0</v>
      </c>
      <c r="T221" s="57">
        <f t="shared" si="12"/>
        <v>0</v>
      </c>
      <c r="U221" s="57">
        <f t="shared" si="13"/>
        <v>0</v>
      </c>
      <c r="V221" s="57">
        <f t="shared" si="14"/>
        <v>0</v>
      </c>
      <c r="W221" s="57">
        <f t="shared" si="15"/>
        <v>0</v>
      </c>
      <c r="X221" s="58">
        <f t="shared" si="16"/>
        <v>0</v>
      </c>
      <c r="Y221" s="56" t="s">
        <v>559</v>
      </c>
      <c r="Z221" s="57">
        <f t="shared" si="17"/>
        <v>0</v>
      </c>
      <c r="AA221" s="57">
        <f t="shared" si="18"/>
        <v>0</v>
      </c>
      <c r="AB221" s="57">
        <f t="shared" si="19"/>
        <v>0</v>
      </c>
      <c r="AC221" s="57">
        <f t="shared" si="20"/>
        <v>0</v>
      </c>
      <c r="AD221" s="57">
        <f t="shared" si="21"/>
        <v>0</v>
      </c>
      <c r="AE221" s="57">
        <f t="shared" si="22"/>
        <v>0</v>
      </c>
      <c r="AF221" s="57">
        <f t="shared" si="23"/>
        <v>0</v>
      </c>
      <c r="AG221" s="57">
        <f t="shared" si="85"/>
        <v>0</v>
      </c>
      <c r="AH221" s="57">
        <f t="shared" si="85"/>
        <v>0</v>
      </c>
      <c r="AI221" s="59" t="str">
        <f t="shared" si="25"/>
        <v>SELEZIONARE NUMERO AUTORI</v>
      </c>
      <c r="AJ221" s="59"/>
      <c r="AK221" s="51"/>
      <c r="AL221" s="56" t="s">
        <v>559</v>
      </c>
      <c r="AM221" s="57">
        <f t="shared" si="26"/>
        <v>0</v>
      </c>
      <c r="AN221" s="57">
        <f t="shared" si="27"/>
        <v>0</v>
      </c>
      <c r="AO221" s="57">
        <f t="shared" si="28"/>
        <v>0</v>
      </c>
      <c r="AP221" s="57">
        <f t="shared" si="29"/>
        <v>0</v>
      </c>
      <c r="AQ221" s="57">
        <f t="shared" si="30"/>
        <v>0</v>
      </c>
      <c r="AR221" s="57">
        <f t="shared" si="31"/>
        <v>0</v>
      </c>
      <c r="AT221" s="56" t="s">
        <v>559</v>
      </c>
      <c r="AU221" s="57">
        <f t="shared" si="32"/>
        <v>0</v>
      </c>
      <c r="AV221" s="57">
        <f t="shared" si="33"/>
        <v>0</v>
      </c>
      <c r="AW221" s="57">
        <f t="shared" si="34"/>
        <v>0</v>
      </c>
      <c r="AX221" s="57">
        <f t="shared" si="35"/>
        <v>0</v>
      </c>
      <c r="AY221" s="57">
        <f t="shared" si="36"/>
        <v>0</v>
      </c>
      <c r="AZ221" s="57">
        <f t="shared" si="37"/>
        <v>0</v>
      </c>
      <c r="BA221" s="57">
        <f t="shared" si="38"/>
        <v>0</v>
      </c>
      <c r="BB221" s="57">
        <f t="shared" si="39"/>
        <v>0</v>
      </c>
      <c r="BC221" s="57">
        <f t="shared" si="40"/>
        <v>0</v>
      </c>
      <c r="BD221" s="57">
        <f t="shared" si="41"/>
        <v>0</v>
      </c>
      <c r="BE221" s="57">
        <f t="shared" si="42"/>
        <v>0</v>
      </c>
      <c r="BF221" s="57">
        <f t="shared" si="43"/>
        <v>0</v>
      </c>
      <c r="BG221" s="57">
        <f t="shared" si="44"/>
        <v>0</v>
      </c>
      <c r="BH221" s="57">
        <f t="shared" si="45"/>
        <v>0</v>
      </c>
      <c r="BI221" s="57">
        <f t="shared" si="46"/>
        <v>0</v>
      </c>
      <c r="BJ221" s="57">
        <f t="shared" si="47"/>
        <v>0</v>
      </c>
      <c r="BK221" s="57">
        <f t="shared" si="48"/>
        <v>0</v>
      </c>
      <c r="BL221" s="57">
        <f t="shared" si="49"/>
        <v>0</v>
      </c>
      <c r="BM221" s="57">
        <f t="shared" si="50"/>
        <v>0</v>
      </c>
      <c r="BN221" s="57">
        <f t="shared" si="51"/>
        <v>0</v>
      </c>
    </row>
    <row r="222" spans="2:66" ht="12.75" hidden="1" customHeight="1" x14ac:dyDescent="0.35">
      <c r="B222" s="1"/>
      <c r="C222" s="6" t="s">
        <v>27</v>
      </c>
      <c r="D222" s="1"/>
      <c r="E222" s="1"/>
      <c r="F222" s="7" t="s">
        <v>414</v>
      </c>
      <c r="G222" s="1"/>
      <c r="H222" s="1"/>
      <c r="I222" s="57" t="s">
        <v>560</v>
      </c>
      <c r="J222" s="57">
        <f t="shared" si="3"/>
        <v>0</v>
      </c>
      <c r="K222" s="57">
        <f t="shared" si="4"/>
        <v>0</v>
      </c>
      <c r="L222" s="57">
        <f t="shared" si="5"/>
        <v>0</v>
      </c>
      <c r="M222" s="57">
        <f t="shared" si="6"/>
        <v>0</v>
      </c>
      <c r="N222" s="57">
        <f t="shared" si="7"/>
        <v>0</v>
      </c>
      <c r="O222" s="58">
        <f t="shared" si="8"/>
        <v>0</v>
      </c>
      <c r="P222" s="58">
        <f t="shared" ref="P222:Q222" si="94">IF(C56="Contributo in volume collettaneo",1,0)</f>
        <v>0</v>
      </c>
      <c r="Q222" s="58">
        <f t="shared" si="94"/>
        <v>0</v>
      </c>
      <c r="R222" s="57">
        <f t="shared" si="10"/>
        <v>0</v>
      </c>
      <c r="S222" s="57">
        <f t="shared" si="11"/>
        <v>0</v>
      </c>
      <c r="T222" s="57">
        <f t="shared" si="12"/>
        <v>0</v>
      </c>
      <c r="U222" s="57">
        <f t="shared" si="13"/>
        <v>0</v>
      </c>
      <c r="V222" s="57">
        <f t="shared" si="14"/>
        <v>0</v>
      </c>
      <c r="W222" s="57">
        <f t="shared" si="15"/>
        <v>0</v>
      </c>
      <c r="X222" s="58">
        <f t="shared" si="16"/>
        <v>0</v>
      </c>
      <c r="Y222" s="56" t="s">
        <v>560</v>
      </c>
      <c r="Z222" s="57">
        <f t="shared" si="17"/>
        <v>0</v>
      </c>
      <c r="AA222" s="57">
        <f t="shared" si="18"/>
        <v>0</v>
      </c>
      <c r="AB222" s="57">
        <f t="shared" si="19"/>
        <v>0</v>
      </c>
      <c r="AC222" s="57">
        <f t="shared" si="20"/>
        <v>0</v>
      </c>
      <c r="AD222" s="57">
        <f t="shared" si="21"/>
        <v>0</v>
      </c>
      <c r="AE222" s="57">
        <f t="shared" si="22"/>
        <v>0</v>
      </c>
      <c r="AF222" s="57">
        <f t="shared" si="23"/>
        <v>0</v>
      </c>
      <c r="AG222" s="57">
        <f t="shared" si="85"/>
        <v>0</v>
      </c>
      <c r="AH222" s="57">
        <f t="shared" si="85"/>
        <v>0</v>
      </c>
      <c r="AI222" s="59" t="str">
        <f t="shared" si="25"/>
        <v>SELEZIONARE NUMERO AUTORI</v>
      </c>
      <c r="AJ222" s="59"/>
      <c r="AK222" s="51"/>
      <c r="AL222" s="56" t="s">
        <v>560</v>
      </c>
      <c r="AM222" s="57">
        <f t="shared" si="26"/>
        <v>0</v>
      </c>
      <c r="AN222" s="57">
        <f t="shared" si="27"/>
        <v>0</v>
      </c>
      <c r="AO222" s="57">
        <f t="shared" si="28"/>
        <v>0</v>
      </c>
      <c r="AP222" s="57">
        <f t="shared" si="29"/>
        <v>0</v>
      </c>
      <c r="AQ222" s="57">
        <f t="shared" si="30"/>
        <v>0</v>
      </c>
      <c r="AR222" s="57">
        <f t="shared" si="31"/>
        <v>0</v>
      </c>
      <c r="AT222" s="56" t="s">
        <v>560</v>
      </c>
      <c r="AU222" s="57">
        <f t="shared" si="32"/>
        <v>0</v>
      </c>
      <c r="AV222" s="57">
        <f t="shared" si="33"/>
        <v>0</v>
      </c>
      <c r="AW222" s="57">
        <f t="shared" si="34"/>
        <v>0</v>
      </c>
      <c r="AX222" s="57">
        <f t="shared" si="35"/>
        <v>0</v>
      </c>
      <c r="AY222" s="57">
        <f t="shared" si="36"/>
        <v>0</v>
      </c>
      <c r="AZ222" s="57">
        <f t="shared" si="37"/>
        <v>0</v>
      </c>
      <c r="BA222" s="57">
        <f t="shared" si="38"/>
        <v>0</v>
      </c>
      <c r="BB222" s="57">
        <f t="shared" si="39"/>
        <v>0</v>
      </c>
      <c r="BC222" s="57">
        <f t="shared" si="40"/>
        <v>0</v>
      </c>
      <c r="BD222" s="57">
        <f t="shared" si="41"/>
        <v>0</v>
      </c>
      <c r="BE222" s="57">
        <f t="shared" si="42"/>
        <v>0</v>
      </c>
      <c r="BF222" s="57">
        <f t="shared" si="43"/>
        <v>0</v>
      </c>
      <c r="BG222" s="57">
        <f t="shared" si="44"/>
        <v>0</v>
      </c>
      <c r="BH222" s="57">
        <f t="shared" si="45"/>
        <v>0</v>
      </c>
      <c r="BI222" s="57">
        <f t="shared" si="46"/>
        <v>0</v>
      </c>
      <c r="BJ222" s="57">
        <f t="shared" si="47"/>
        <v>0</v>
      </c>
      <c r="BK222" s="57">
        <f t="shared" si="48"/>
        <v>0</v>
      </c>
      <c r="BL222" s="57">
        <f t="shared" si="49"/>
        <v>0</v>
      </c>
      <c r="BM222" s="57">
        <f t="shared" si="50"/>
        <v>0</v>
      </c>
      <c r="BN222" s="57">
        <f t="shared" si="51"/>
        <v>0</v>
      </c>
    </row>
    <row r="223" spans="2:66" ht="12.75" hidden="1" customHeight="1" x14ac:dyDescent="0.35">
      <c r="B223" s="1"/>
      <c r="C223" s="6" t="s">
        <v>28</v>
      </c>
      <c r="D223" s="1"/>
      <c r="E223" s="1"/>
      <c r="F223" s="7" t="s">
        <v>415</v>
      </c>
      <c r="G223" s="1"/>
      <c r="H223" s="1"/>
      <c r="I223" s="57" t="s">
        <v>561</v>
      </c>
      <c r="J223" s="57">
        <f t="shared" si="3"/>
        <v>0</v>
      </c>
      <c r="K223" s="57">
        <f t="shared" si="4"/>
        <v>0</v>
      </c>
      <c r="L223" s="57">
        <f t="shared" si="5"/>
        <v>0</v>
      </c>
      <c r="M223" s="57">
        <f t="shared" si="6"/>
        <v>0</v>
      </c>
      <c r="N223" s="57">
        <f t="shared" si="7"/>
        <v>0</v>
      </c>
      <c r="O223" s="58">
        <f t="shared" si="8"/>
        <v>0</v>
      </c>
      <c r="P223" s="58">
        <f t="shared" ref="P223:Q223" si="95">IF(C57="Contributo in volume collettaneo",1,0)</f>
        <v>0</v>
      </c>
      <c r="Q223" s="58">
        <f t="shared" si="95"/>
        <v>0</v>
      </c>
      <c r="R223" s="57">
        <f t="shared" si="10"/>
        <v>0</v>
      </c>
      <c r="S223" s="57">
        <f t="shared" si="11"/>
        <v>0</v>
      </c>
      <c r="T223" s="57">
        <f t="shared" si="12"/>
        <v>0</v>
      </c>
      <c r="U223" s="57">
        <f t="shared" si="13"/>
        <v>0</v>
      </c>
      <c r="V223" s="57">
        <f t="shared" si="14"/>
        <v>0</v>
      </c>
      <c r="W223" s="57">
        <f t="shared" si="15"/>
        <v>0</v>
      </c>
      <c r="X223" s="58">
        <f t="shared" si="16"/>
        <v>0</v>
      </c>
      <c r="Y223" s="56" t="s">
        <v>561</v>
      </c>
      <c r="Z223" s="57">
        <f t="shared" si="17"/>
        <v>0</v>
      </c>
      <c r="AA223" s="57">
        <f t="shared" si="18"/>
        <v>0</v>
      </c>
      <c r="AB223" s="57">
        <f t="shared" si="19"/>
        <v>0</v>
      </c>
      <c r="AC223" s="57">
        <f t="shared" si="20"/>
        <v>0</v>
      </c>
      <c r="AD223" s="57">
        <f t="shared" si="21"/>
        <v>0</v>
      </c>
      <c r="AE223" s="57">
        <f t="shared" si="22"/>
        <v>0</v>
      </c>
      <c r="AF223" s="57">
        <f t="shared" si="23"/>
        <v>0</v>
      </c>
      <c r="AG223" s="57">
        <f t="shared" si="85"/>
        <v>0</v>
      </c>
      <c r="AH223" s="57">
        <f t="shared" si="85"/>
        <v>0</v>
      </c>
      <c r="AI223" s="59" t="str">
        <f t="shared" si="25"/>
        <v>SELEZIONARE NUMERO AUTORI</v>
      </c>
      <c r="AJ223" s="59"/>
      <c r="AK223" s="51"/>
      <c r="AL223" s="56" t="s">
        <v>561</v>
      </c>
      <c r="AM223" s="57">
        <f t="shared" si="26"/>
        <v>0</v>
      </c>
      <c r="AN223" s="57">
        <f t="shared" si="27"/>
        <v>0</v>
      </c>
      <c r="AO223" s="57">
        <f t="shared" si="28"/>
        <v>0</v>
      </c>
      <c r="AP223" s="57">
        <f t="shared" si="29"/>
        <v>0</v>
      </c>
      <c r="AQ223" s="57">
        <f t="shared" si="30"/>
        <v>0</v>
      </c>
      <c r="AR223" s="57">
        <f t="shared" si="31"/>
        <v>0</v>
      </c>
      <c r="AT223" s="56" t="s">
        <v>561</v>
      </c>
      <c r="AU223" s="57">
        <f t="shared" si="32"/>
        <v>0</v>
      </c>
      <c r="AV223" s="57">
        <f t="shared" si="33"/>
        <v>0</v>
      </c>
      <c r="AW223" s="57">
        <f t="shared" si="34"/>
        <v>0</v>
      </c>
      <c r="AX223" s="57">
        <f t="shared" si="35"/>
        <v>0</v>
      </c>
      <c r="AY223" s="57">
        <f t="shared" si="36"/>
        <v>0</v>
      </c>
      <c r="AZ223" s="57">
        <f t="shared" si="37"/>
        <v>0</v>
      </c>
      <c r="BA223" s="57">
        <f t="shared" si="38"/>
        <v>0</v>
      </c>
      <c r="BB223" s="57">
        <f t="shared" si="39"/>
        <v>0</v>
      </c>
      <c r="BC223" s="57">
        <f t="shared" si="40"/>
        <v>0</v>
      </c>
      <c r="BD223" s="57">
        <f t="shared" si="41"/>
        <v>0</v>
      </c>
      <c r="BE223" s="57">
        <f t="shared" si="42"/>
        <v>0</v>
      </c>
      <c r="BF223" s="57">
        <f t="shared" si="43"/>
        <v>0</v>
      </c>
      <c r="BG223" s="57">
        <f t="shared" si="44"/>
        <v>0</v>
      </c>
      <c r="BH223" s="57">
        <f t="shared" si="45"/>
        <v>0</v>
      </c>
      <c r="BI223" s="57">
        <f t="shared" si="46"/>
        <v>0</v>
      </c>
      <c r="BJ223" s="57">
        <f t="shared" si="47"/>
        <v>0</v>
      </c>
      <c r="BK223" s="57">
        <f t="shared" si="48"/>
        <v>0</v>
      </c>
      <c r="BL223" s="57">
        <f t="shared" si="49"/>
        <v>0</v>
      </c>
      <c r="BM223" s="57">
        <f t="shared" si="50"/>
        <v>0</v>
      </c>
      <c r="BN223" s="57">
        <f t="shared" si="51"/>
        <v>0</v>
      </c>
    </row>
    <row r="224" spans="2:66" ht="12.75" hidden="1" customHeight="1" x14ac:dyDescent="0.3">
      <c r="B224" s="1"/>
      <c r="C224" s="6" t="s">
        <v>29</v>
      </c>
      <c r="D224" s="1"/>
      <c r="E224" s="1"/>
      <c r="F224" s="1"/>
      <c r="G224" s="1"/>
      <c r="H224" s="1"/>
      <c r="I224" s="57" t="s">
        <v>562</v>
      </c>
      <c r="J224" s="57">
        <f t="shared" si="3"/>
        <v>0</v>
      </c>
      <c r="K224" s="57">
        <f t="shared" si="4"/>
        <v>0</v>
      </c>
      <c r="L224" s="57">
        <f t="shared" si="5"/>
        <v>0</v>
      </c>
      <c r="M224" s="57">
        <f t="shared" si="6"/>
        <v>0</v>
      </c>
      <c r="N224" s="57">
        <f t="shared" si="7"/>
        <v>0</v>
      </c>
      <c r="O224" s="58">
        <f t="shared" si="8"/>
        <v>0</v>
      </c>
      <c r="P224" s="58">
        <f t="shared" ref="P224:Q224" si="96">IF(C58="Contributo in volume collettaneo",1,0)</f>
        <v>0</v>
      </c>
      <c r="Q224" s="58">
        <f t="shared" si="96"/>
        <v>0</v>
      </c>
      <c r="R224" s="57">
        <f t="shared" si="10"/>
        <v>0</v>
      </c>
      <c r="S224" s="57">
        <f t="shared" si="11"/>
        <v>0</v>
      </c>
      <c r="T224" s="57">
        <f t="shared" si="12"/>
        <v>0</v>
      </c>
      <c r="U224" s="57">
        <f t="shared" si="13"/>
        <v>0</v>
      </c>
      <c r="V224" s="57">
        <f t="shared" si="14"/>
        <v>0</v>
      </c>
      <c r="W224" s="57">
        <f t="shared" si="15"/>
        <v>0</v>
      </c>
      <c r="X224" s="58">
        <f t="shared" si="16"/>
        <v>0</v>
      </c>
      <c r="Y224" s="56" t="s">
        <v>562</v>
      </c>
      <c r="Z224" s="57">
        <f t="shared" si="17"/>
        <v>0</v>
      </c>
      <c r="AA224" s="57">
        <f t="shared" si="18"/>
        <v>0</v>
      </c>
      <c r="AB224" s="57">
        <f t="shared" si="19"/>
        <v>0</v>
      </c>
      <c r="AC224" s="57">
        <f t="shared" si="20"/>
        <v>0</v>
      </c>
      <c r="AD224" s="57">
        <f t="shared" si="21"/>
        <v>0</v>
      </c>
      <c r="AE224" s="57">
        <f t="shared" si="22"/>
        <v>0</v>
      </c>
      <c r="AF224" s="57">
        <f t="shared" si="23"/>
        <v>0</v>
      </c>
      <c r="AG224" s="57">
        <f t="shared" si="85"/>
        <v>0</v>
      </c>
      <c r="AH224" s="57">
        <f t="shared" si="85"/>
        <v>0</v>
      </c>
      <c r="AI224" s="59" t="str">
        <f t="shared" si="25"/>
        <v>SELEZIONARE NUMERO AUTORI</v>
      </c>
      <c r="AJ224" s="59"/>
      <c r="AK224" s="51"/>
      <c r="AL224" s="56" t="s">
        <v>562</v>
      </c>
      <c r="AM224" s="57">
        <f t="shared" si="26"/>
        <v>0</v>
      </c>
      <c r="AN224" s="57">
        <f t="shared" si="27"/>
        <v>0</v>
      </c>
      <c r="AO224" s="57">
        <f t="shared" si="28"/>
        <v>0</v>
      </c>
      <c r="AP224" s="57">
        <f t="shared" si="29"/>
        <v>0</v>
      </c>
      <c r="AQ224" s="57">
        <f t="shared" si="30"/>
        <v>0</v>
      </c>
      <c r="AR224" s="57">
        <f t="shared" si="31"/>
        <v>0</v>
      </c>
      <c r="AT224" s="56" t="s">
        <v>562</v>
      </c>
      <c r="AU224" s="57">
        <f t="shared" si="32"/>
        <v>0</v>
      </c>
      <c r="AV224" s="57">
        <f t="shared" si="33"/>
        <v>0</v>
      </c>
      <c r="AW224" s="57">
        <f t="shared" si="34"/>
        <v>0</v>
      </c>
      <c r="AX224" s="57">
        <f t="shared" si="35"/>
        <v>0</v>
      </c>
      <c r="AY224" s="57">
        <f t="shared" si="36"/>
        <v>0</v>
      </c>
      <c r="AZ224" s="57">
        <f t="shared" si="37"/>
        <v>0</v>
      </c>
      <c r="BA224" s="57">
        <f t="shared" si="38"/>
        <v>0</v>
      </c>
      <c r="BB224" s="57">
        <f t="shared" si="39"/>
        <v>0</v>
      </c>
      <c r="BC224" s="57">
        <f t="shared" si="40"/>
        <v>0</v>
      </c>
      <c r="BD224" s="57">
        <f t="shared" si="41"/>
        <v>0</v>
      </c>
      <c r="BE224" s="57">
        <f t="shared" si="42"/>
        <v>0</v>
      </c>
      <c r="BF224" s="57">
        <f t="shared" si="43"/>
        <v>0</v>
      </c>
      <c r="BG224" s="57">
        <f t="shared" si="44"/>
        <v>0</v>
      </c>
      <c r="BH224" s="57">
        <f t="shared" si="45"/>
        <v>0</v>
      </c>
      <c r="BI224" s="57">
        <f t="shared" si="46"/>
        <v>0</v>
      </c>
      <c r="BJ224" s="57">
        <f t="shared" si="47"/>
        <v>0</v>
      </c>
      <c r="BK224" s="57">
        <f t="shared" si="48"/>
        <v>0</v>
      </c>
      <c r="BL224" s="57">
        <f t="shared" si="49"/>
        <v>0</v>
      </c>
      <c r="BM224" s="57">
        <f t="shared" si="50"/>
        <v>0</v>
      </c>
      <c r="BN224" s="57">
        <f t="shared" si="51"/>
        <v>0</v>
      </c>
    </row>
    <row r="225" spans="2:66" ht="12.75" hidden="1" customHeight="1" x14ac:dyDescent="0.35">
      <c r="B225" s="1"/>
      <c r="C225" s="6" t="s">
        <v>30</v>
      </c>
      <c r="D225" s="1"/>
      <c r="E225" s="1"/>
      <c r="F225" s="7" t="s">
        <v>481</v>
      </c>
      <c r="G225" s="1"/>
      <c r="H225" s="1"/>
      <c r="I225" s="57" t="s">
        <v>563</v>
      </c>
      <c r="J225" s="57">
        <f t="shared" si="3"/>
        <v>0</v>
      </c>
      <c r="K225" s="57">
        <f t="shared" si="4"/>
        <v>0</v>
      </c>
      <c r="L225" s="57">
        <f t="shared" si="5"/>
        <v>0</v>
      </c>
      <c r="M225" s="57">
        <f t="shared" si="6"/>
        <v>0</v>
      </c>
      <c r="N225" s="57">
        <f t="shared" si="7"/>
        <v>0</v>
      </c>
      <c r="O225" s="58">
        <f t="shared" si="8"/>
        <v>0</v>
      </c>
      <c r="P225" s="58">
        <f t="shared" ref="P225:Q225" si="97">IF(C59="Contributo in volume collettaneo",1,0)</f>
        <v>0</v>
      </c>
      <c r="Q225" s="58">
        <f t="shared" si="97"/>
        <v>0</v>
      </c>
      <c r="R225" s="57">
        <f t="shared" si="10"/>
        <v>0</v>
      </c>
      <c r="S225" s="57">
        <f t="shared" si="11"/>
        <v>0</v>
      </c>
      <c r="T225" s="57">
        <f t="shared" si="12"/>
        <v>0</v>
      </c>
      <c r="U225" s="57">
        <f t="shared" si="13"/>
        <v>0</v>
      </c>
      <c r="V225" s="57">
        <f t="shared" si="14"/>
        <v>0</v>
      </c>
      <c r="W225" s="57">
        <f t="shared" si="15"/>
        <v>0</v>
      </c>
      <c r="X225" s="58">
        <f t="shared" si="16"/>
        <v>0</v>
      </c>
      <c r="Y225" s="56" t="s">
        <v>563</v>
      </c>
      <c r="Z225" s="57">
        <f t="shared" si="17"/>
        <v>0</v>
      </c>
      <c r="AA225" s="57">
        <f t="shared" si="18"/>
        <v>0</v>
      </c>
      <c r="AB225" s="57">
        <f t="shared" si="19"/>
        <v>0</v>
      </c>
      <c r="AC225" s="57">
        <f t="shared" si="20"/>
        <v>0</v>
      </c>
      <c r="AD225" s="57">
        <f t="shared" si="21"/>
        <v>0</v>
      </c>
      <c r="AE225" s="57">
        <f t="shared" si="22"/>
        <v>0</v>
      </c>
      <c r="AF225" s="57">
        <f t="shared" si="23"/>
        <v>0</v>
      </c>
      <c r="AG225" s="57">
        <f t="shared" si="85"/>
        <v>0</v>
      </c>
      <c r="AH225" s="57">
        <f t="shared" si="85"/>
        <v>0</v>
      </c>
      <c r="AI225" s="59" t="str">
        <f t="shared" si="25"/>
        <v>SELEZIONARE NUMERO AUTORI</v>
      </c>
      <c r="AJ225" s="59"/>
      <c r="AK225" s="51"/>
      <c r="AL225" s="56" t="s">
        <v>563</v>
      </c>
      <c r="AM225" s="57">
        <f t="shared" si="26"/>
        <v>0</v>
      </c>
      <c r="AN225" s="57">
        <f t="shared" si="27"/>
        <v>0</v>
      </c>
      <c r="AO225" s="57">
        <f t="shared" si="28"/>
        <v>0</v>
      </c>
      <c r="AP225" s="57">
        <f t="shared" si="29"/>
        <v>0</v>
      </c>
      <c r="AQ225" s="57">
        <f t="shared" si="30"/>
        <v>0</v>
      </c>
      <c r="AR225" s="57">
        <f t="shared" si="31"/>
        <v>0</v>
      </c>
      <c r="AT225" s="56" t="s">
        <v>563</v>
      </c>
      <c r="AU225" s="57">
        <f t="shared" si="32"/>
        <v>0</v>
      </c>
      <c r="AV225" s="57">
        <f t="shared" si="33"/>
        <v>0</v>
      </c>
      <c r="AW225" s="57">
        <f t="shared" si="34"/>
        <v>0</v>
      </c>
      <c r="AX225" s="57">
        <f t="shared" si="35"/>
        <v>0</v>
      </c>
      <c r="AY225" s="57">
        <f t="shared" si="36"/>
        <v>0</v>
      </c>
      <c r="AZ225" s="57">
        <f t="shared" si="37"/>
        <v>0</v>
      </c>
      <c r="BA225" s="57">
        <f t="shared" si="38"/>
        <v>0</v>
      </c>
      <c r="BB225" s="57">
        <f t="shared" si="39"/>
        <v>0</v>
      </c>
      <c r="BC225" s="57">
        <f t="shared" si="40"/>
        <v>0</v>
      </c>
      <c r="BD225" s="57">
        <f t="shared" si="41"/>
        <v>0</v>
      </c>
      <c r="BE225" s="57">
        <f t="shared" si="42"/>
        <v>0</v>
      </c>
      <c r="BF225" s="57">
        <f t="shared" si="43"/>
        <v>0</v>
      </c>
      <c r="BG225" s="57">
        <f t="shared" si="44"/>
        <v>0</v>
      </c>
      <c r="BH225" s="57">
        <f t="shared" si="45"/>
        <v>0</v>
      </c>
      <c r="BI225" s="57">
        <f t="shared" si="46"/>
        <v>0</v>
      </c>
      <c r="BJ225" s="57">
        <f t="shared" si="47"/>
        <v>0</v>
      </c>
      <c r="BK225" s="57">
        <f t="shared" si="48"/>
        <v>0</v>
      </c>
      <c r="BL225" s="57">
        <f t="shared" si="49"/>
        <v>0</v>
      </c>
      <c r="BM225" s="57">
        <f t="shared" si="50"/>
        <v>0</v>
      </c>
      <c r="BN225" s="57">
        <f t="shared" si="51"/>
        <v>0</v>
      </c>
    </row>
    <row r="226" spans="2:66" ht="12.75" hidden="1" customHeight="1" x14ac:dyDescent="0.35">
      <c r="B226" s="1"/>
      <c r="C226" s="6" t="s">
        <v>31</v>
      </c>
      <c r="D226" s="1"/>
      <c r="E226" s="1"/>
      <c r="F226" s="7" t="s">
        <v>509</v>
      </c>
      <c r="G226" s="1"/>
      <c r="H226" s="1"/>
      <c r="I226" s="57" t="s">
        <v>564</v>
      </c>
      <c r="J226" s="57">
        <f t="shared" si="3"/>
        <v>0</v>
      </c>
      <c r="K226" s="57">
        <f t="shared" si="4"/>
        <v>0</v>
      </c>
      <c r="L226" s="57">
        <f t="shared" si="5"/>
        <v>0</v>
      </c>
      <c r="M226" s="57">
        <f t="shared" si="6"/>
        <v>0</v>
      </c>
      <c r="N226" s="57">
        <f t="shared" si="7"/>
        <v>0</v>
      </c>
      <c r="O226" s="58">
        <f t="shared" si="8"/>
        <v>0</v>
      </c>
      <c r="P226" s="58">
        <f t="shared" ref="P226:Q226" si="98">IF(C60="Contributo in volume collettaneo",1,0)</f>
        <v>0</v>
      </c>
      <c r="Q226" s="58">
        <f t="shared" si="98"/>
        <v>0</v>
      </c>
      <c r="R226" s="57">
        <f t="shared" si="10"/>
        <v>0</v>
      </c>
      <c r="S226" s="57">
        <f t="shared" si="11"/>
        <v>0</v>
      </c>
      <c r="T226" s="57">
        <f t="shared" si="12"/>
        <v>0</v>
      </c>
      <c r="U226" s="57">
        <f t="shared" si="13"/>
        <v>0</v>
      </c>
      <c r="V226" s="57">
        <f t="shared" si="14"/>
        <v>0</v>
      </c>
      <c r="W226" s="57">
        <f t="shared" si="15"/>
        <v>0</v>
      </c>
      <c r="X226" s="58">
        <f t="shared" si="16"/>
        <v>0</v>
      </c>
      <c r="Y226" s="56" t="s">
        <v>564</v>
      </c>
      <c r="Z226" s="57">
        <f t="shared" si="17"/>
        <v>0</v>
      </c>
      <c r="AA226" s="57">
        <f t="shared" si="18"/>
        <v>0</v>
      </c>
      <c r="AB226" s="57">
        <f t="shared" si="19"/>
        <v>0</v>
      </c>
      <c r="AC226" s="57">
        <f t="shared" si="20"/>
        <v>0</v>
      </c>
      <c r="AD226" s="57">
        <f t="shared" si="21"/>
        <v>0</v>
      </c>
      <c r="AE226" s="57">
        <f t="shared" si="22"/>
        <v>0</v>
      </c>
      <c r="AF226" s="57">
        <f t="shared" si="23"/>
        <v>0</v>
      </c>
      <c r="AG226" s="57">
        <f t="shared" si="85"/>
        <v>0</v>
      </c>
      <c r="AH226" s="57">
        <f t="shared" si="85"/>
        <v>0</v>
      </c>
      <c r="AI226" s="59" t="str">
        <f t="shared" si="25"/>
        <v>SELEZIONARE NUMERO AUTORI</v>
      </c>
      <c r="AJ226" s="59"/>
      <c r="AK226" s="51"/>
      <c r="AL226" s="56" t="s">
        <v>564</v>
      </c>
      <c r="AM226" s="57">
        <f t="shared" si="26"/>
        <v>0</v>
      </c>
      <c r="AN226" s="57">
        <f t="shared" si="27"/>
        <v>0</v>
      </c>
      <c r="AO226" s="57">
        <f t="shared" si="28"/>
        <v>0</v>
      </c>
      <c r="AP226" s="57">
        <f t="shared" si="29"/>
        <v>0</v>
      </c>
      <c r="AQ226" s="57">
        <f t="shared" si="30"/>
        <v>0</v>
      </c>
      <c r="AR226" s="57">
        <f t="shared" si="31"/>
        <v>0</v>
      </c>
      <c r="AT226" s="56" t="s">
        <v>564</v>
      </c>
      <c r="AU226" s="57">
        <f t="shared" si="32"/>
        <v>0</v>
      </c>
      <c r="AV226" s="57">
        <f t="shared" si="33"/>
        <v>0</v>
      </c>
      <c r="AW226" s="57">
        <f t="shared" si="34"/>
        <v>0</v>
      </c>
      <c r="AX226" s="57">
        <f t="shared" si="35"/>
        <v>0</v>
      </c>
      <c r="AY226" s="57">
        <f t="shared" si="36"/>
        <v>0</v>
      </c>
      <c r="AZ226" s="57">
        <f t="shared" si="37"/>
        <v>0</v>
      </c>
      <c r="BA226" s="57">
        <f t="shared" si="38"/>
        <v>0</v>
      </c>
      <c r="BB226" s="57">
        <f t="shared" si="39"/>
        <v>0</v>
      </c>
      <c r="BC226" s="57">
        <f t="shared" si="40"/>
        <v>0</v>
      </c>
      <c r="BD226" s="57">
        <f t="shared" si="41"/>
        <v>0</v>
      </c>
      <c r="BE226" s="57">
        <f t="shared" si="42"/>
        <v>0</v>
      </c>
      <c r="BF226" s="57">
        <f t="shared" si="43"/>
        <v>0</v>
      </c>
      <c r="BG226" s="57">
        <f t="shared" si="44"/>
        <v>0</v>
      </c>
      <c r="BH226" s="57">
        <f t="shared" si="45"/>
        <v>0</v>
      </c>
      <c r="BI226" s="57">
        <f t="shared" si="46"/>
        <v>0</v>
      </c>
      <c r="BJ226" s="57">
        <f t="shared" si="47"/>
        <v>0</v>
      </c>
      <c r="BK226" s="57">
        <f t="shared" si="48"/>
        <v>0</v>
      </c>
      <c r="BL226" s="57">
        <f t="shared" si="49"/>
        <v>0</v>
      </c>
      <c r="BM226" s="57">
        <f t="shared" si="50"/>
        <v>0</v>
      </c>
      <c r="BN226" s="57">
        <f t="shared" si="51"/>
        <v>0</v>
      </c>
    </row>
    <row r="227" spans="2:66" ht="12.75" hidden="1" customHeight="1" x14ac:dyDescent="0.35">
      <c r="B227" s="1"/>
      <c r="C227" s="6" t="s">
        <v>32</v>
      </c>
      <c r="D227" s="1"/>
      <c r="E227" s="1"/>
      <c r="F227" s="7" t="s">
        <v>423</v>
      </c>
      <c r="G227" s="1"/>
      <c r="H227" s="1"/>
      <c r="I227" s="57" t="s">
        <v>565</v>
      </c>
      <c r="J227" s="57">
        <f t="shared" si="3"/>
        <v>0</v>
      </c>
      <c r="K227" s="57">
        <f t="shared" si="4"/>
        <v>0</v>
      </c>
      <c r="L227" s="57">
        <f t="shared" si="5"/>
        <v>0</v>
      </c>
      <c r="M227" s="57">
        <f t="shared" si="6"/>
        <v>0</v>
      </c>
      <c r="N227" s="57">
        <f t="shared" si="7"/>
        <v>0</v>
      </c>
      <c r="O227" s="58">
        <f t="shared" si="8"/>
        <v>0</v>
      </c>
      <c r="P227" s="58">
        <f t="shared" ref="P227:Q227" si="99">IF(C61="Contributo in volume collettaneo",1,0)</f>
        <v>0</v>
      </c>
      <c r="Q227" s="58">
        <f t="shared" si="99"/>
        <v>0</v>
      </c>
      <c r="R227" s="57">
        <f t="shared" si="10"/>
        <v>0</v>
      </c>
      <c r="S227" s="57">
        <f t="shared" si="11"/>
        <v>0</v>
      </c>
      <c r="T227" s="57">
        <f t="shared" si="12"/>
        <v>0</v>
      </c>
      <c r="U227" s="57">
        <f t="shared" si="13"/>
        <v>0</v>
      </c>
      <c r="V227" s="57">
        <f t="shared" si="14"/>
        <v>0</v>
      </c>
      <c r="W227" s="57">
        <f t="shared" si="15"/>
        <v>0</v>
      </c>
      <c r="X227" s="58">
        <f t="shared" si="16"/>
        <v>0</v>
      </c>
      <c r="Y227" s="56" t="s">
        <v>565</v>
      </c>
      <c r="Z227" s="57">
        <f t="shared" si="17"/>
        <v>0</v>
      </c>
      <c r="AA227" s="57">
        <f t="shared" si="18"/>
        <v>0</v>
      </c>
      <c r="AB227" s="57">
        <f t="shared" si="19"/>
        <v>0</v>
      </c>
      <c r="AC227" s="57">
        <f t="shared" si="20"/>
        <v>0</v>
      </c>
      <c r="AD227" s="57">
        <f t="shared" si="21"/>
        <v>0</v>
      </c>
      <c r="AE227" s="57">
        <f t="shared" si="22"/>
        <v>0</v>
      </c>
      <c r="AF227" s="57">
        <f t="shared" si="23"/>
        <v>0</v>
      </c>
      <c r="AG227" s="57">
        <f t="shared" si="85"/>
        <v>0</v>
      </c>
      <c r="AH227" s="57">
        <f t="shared" si="85"/>
        <v>0</v>
      </c>
      <c r="AI227" s="59" t="str">
        <f t="shared" si="25"/>
        <v>SELEZIONARE NUMERO AUTORI</v>
      </c>
      <c r="AJ227" s="59"/>
      <c r="AK227" s="51"/>
      <c r="AL227" s="56" t="s">
        <v>565</v>
      </c>
      <c r="AM227" s="57">
        <f t="shared" si="26"/>
        <v>0</v>
      </c>
      <c r="AN227" s="57">
        <f t="shared" si="27"/>
        <v>0</v>
      </c>
      <c r="AO227" s="57">
        <f t="shared" si="28"/>
        <v>0</v>
      </c>
      <c r="AP227" s="57">
        <f t="shared" si="29"/>
        <v>0</v>
      </c>
      <c r="AQ227" s="57">
        <f t="shared" si="30"/>
        <v>0</v>
      </c>
      <c r="AR227" s="57">
        <f t="shared" si="31"/>
        <v>0</v>
      </c>
      <c r="AT227" s="56" t="s">
        <v>565</v>
      </c>
      <c r="AU227" s="57">
        <f t="shared" si="32"/>
        <v>0</v>
      </c>
      <c r="AV227" s="57">
        <f t="shared" si="33"/>
        <v>0</v>
      </c>
      <c r="AW227" s="57">
        <f t="shared" si="34"/>
        <v>0</v>
      </c>
      <c r="AX227" s="57">
        <f t="shared" si="35"/>
        <v>0</v>
      </c>
      <c r="AY227" s="57">
        <f t="shared" si="36"/>
        <v>0</v>
      </c>
      <c r="AZ227" s="57">
        <f t="shared" si="37"/>
        <v>0</v>
      </c>
      <c r="BA227" s="57">
        <f t="shared" si="38"/>
        <v>0</v>
      </c>
      <c r="BB227" s="57">
        <f t="shared" si="39"/>
        <v>0</v>
      </c>
      <c r="BC227" s="57">
        <f t="shared" si="40"/>
        <v>0</v>
      </c>
      <c r="BD227" s="57">
        <f t="shared" si="41"/>
        <v>0</v>
      </c>
      <c r="BE227" s="57">
        <f t="shared" si="42"/>
        <v>0</v>
      </c>
      <c r="BF227" s="57">
        <f t="shared" si="43"/>
        <v>0</v>
      </c>
      <c r="BG227" s="57">
        <f t="shared" si="44"/>
        <v>0</v>
      </c>
      <c r="BH227" s="57">
        <f t="shared" si="45"/>
        <v>0</v>
      </c>
      <c r="BI227" s="57">
        <f t="shared" si="46"/>
        <v>0</v>
      </c>
      <c r="BJ227" s="57">
        <f t="shared" si="47"/>
        <v>0</v>
      </c>
      <c r="BK227" s="57">
        <f t="shared" si="48"/>
        <v>0</v>
      </c>
      <c r="BL227" s="57">
        <f t="shared" si="49"/>
        <v>0</v>
      </c>
      <c r="BM227" s="57">
        <f t="shared" si="50"/>
        <v>0</v>
      </c>
      <c r="BN227" s="57">
        <f t="shared" si="51"/>
        <v>0</v>
      </c>
    </row>
    <row r="228" spans="2:66" ht="12.75" hidden="1" customHeight="1" x14ac:dyDescent="0.35">
      <c r="B228" s="1"/>
      <c r="C228" s="6" t="s">
        <v>33</v>
      </c>
      <c r="D228" s="1"/>
      <c r="E228" s="1"/>
      <c r="F228" s="7" t="s">
        <v>424</v>
      </c>
      <c r="G228" s="1"/>
      <c r="H228" s="1"/>
      <c r="I228" s="57" t="s">
        <v>566</v>
      </c>
      <c r="J228" s="57">
        <f t="shared" si="3"/>
        <v>0</v>
      </c>
      <c r="K228" s="57">
        <f t="shared" si="4"/>
        <v>0</v>
      </c>
      <c r="L228" s="57">
        <f t="shared" si="5"/>
        <v>0</v>
      </c>
      <c r="M228" s="57">
        <f t="shared" si="6"/>
        <v>0</v>
      </c>
      <c r="N228" s="57">
        <f t="shared" si="7"/>
        <v>0</v>
      </c>
      <c r="O228" s="58">
        <f t="shared" si="8"/>
        <v>0</v>
      </c>
      <c r="P228" s="58">
        <f t="shared" ref="P228:Q228" si="100">IF(C62="Contributo in volume collettaneo",1,0)</f>
        <v>0</v>
      </c>
      <c r="Q228" s="58">
        <f t="shared" si="100"/>
        <v>0</v>
      </c>
      <c r="R228" s="57">
        <f t="shared" si="10"/>
        <v>0</v>
      </c>
      <c r="S228" s="57">
        <f t="shared" si="11"/>
        <v>0</v>
      </c>
      <c r="T228" s="57">
        <f t="shared" si="12"/>
        <v>0</v>
      </c>
      <c r="U228" s="57">
        <f t="shared" si="13"/>
        <v>0</v>
      </c>
      <c r="V228" s="57">
        <f t="shared" si="14"/>
        <v>0</v>
      </c>
      <c r="W228" s="57">
        <f t="shared" si="15"/>
        <v>0</v>
      </c>
      <c r="X228" s="58">
        <f t="shared" si="16"/>
        <v>0</v>
      </c>
      <c r="Y228" s="56" t="s">
        <v>566</v>
      </c>
      <c r="Z228" s="57">
        <f t="shared" si="17"/>
        <v>0</v>
      </c>
      <c r="AA228" s="57">
        <f t="shared" si="18"/>
        <v>0</v>
      </c>
      <c r="AB228" s="57">
        <f t="shared" si="19"/>
        <v>0</v>
      </c>
      <c r="AC228" s="57">
        <f t="shared" si="20"/>
        <v>0</v>
      </c>
      <c r="AD228" s="57">
        <f t="shared" si="21"/>
        <v>0</v>
      </c>
      <c r="AE228" s="57">
        <f t="shared" si="22"/>
        <v>0</v>
      </c>
      <c r="AF228" s="57">
        <f t="shared" si="23"/>
        <v>0</v>
      </c>
      <c r="AG228" s="57">
        <f t="shared" si="85"/>
        <v>0</v>
      </c>
      <c r="AH228" s="57">
        <f t="shared" si="85"/>
        <v>0</v>
      </c>
      <c r="AI228" s="59" t="str">
        <f t="shared" si="25"/>
        <v>SELEZIONARE NUMERO AUTORI</v>
      </c>
      <c r="AJ228" s="59"/>
      <c r="AK228" s="51"/>
      <c r="AL228" s="56" t="s">
        <v>566</v>
      </c>
      <c r="AM228" s="57">
        <f t="shared" si="26"/>
        <v>0</v>
      </c>
      <c r="AN228" s="57">
        <f t="shared" si="27"/>
        <v>0</v>
      </c>
      <c r="AO228" s="57">
        <f t="shared" si="28"/>
        <v>0</v>
      </c>
      <c r="AP228" s="57">
        <f t="shared" si="29"/>
        <v>0</v>
      </c>
      <c r="AQ228" s="57">
        <f t="shared" si="30"/>
        <v>0</v>
      </c>
      <c r="AR228" s="57">
        <f t="shared" si="31"/>
        <v>0</v>
      </c>
      <c r="AT228" s="56" t="s">
        <v>566</v>
      </c>
      <c r="AU228" s="57">
        <f t="shared" si="32"/>
        <v>0</v>
      </c>
      <c r="AV228" s="57">
        <f t="shared" si="33"/>
        <v>0</v>
      </c>
      <c r="AW228" s="57">
        <f t="shared" si="34"/>
        <v>0</v>
      </c>
      <c r="AX228" s="57">
        <f t="shared" si="35"/>
        <v>0</v>
      </c>
      <c r="AY228" s="57">
        <f t="shared" si="36"/>
        <v>0</v>
      </c>
      <c r="AZ228" s="57">
        <f t="shared" si="37"/>
        <v>0</v>
      </c>
      <c r="BA228" s="57">
        <f t="shared" si="38"/>
        <v>0</v>
      </c>
      <c r="BB228" s="57">
        <f t="shared" si="39"/>
        <v>0</v>
      </c>
      <c r="BC228" s="57">
        <f t="shared" si="40"/>
        <v>0</v>
      </c>
      <c r="BD228" s="57">
        <f t="shared" si="41"/>
        <v>0</v>
      </c>
      <c r="BE228" s="57">
        <f t="shared" si="42"/>
        <v>0</v>
      </c>
      <c r="BF228" s="57">
        <f t="shared" si="43"/>
        <v>0</v>
      </c>
      <c r="BG228" s="57">
        <f t="shared" si="44"/>
        <v>0</v>
      </c>
      <c r="BH228" s="57">
        <f t="shared" si="45"/>
        <v>0</v>
      </c>
      <c r="BI228" s="57">
        <f t="shared" si="46"/>
        <v>0</v>
      </c>
      <c r="BJ228" s="57">
        <f t="shared" si="47"/>
        <v>0</v>
      </c>
      <c r="BK228" s="57">
        <f t="shared" si="48"/>
        <v>0</v>
      </c>
      <c r="BL228" s="57">
        <f t="shared" si="49"/>
        <v>0</v>
      </c>
      <c r="BM228" s="57">
        <f t="shared" si="50"/>
        <v>0</v>
      </c>
      <c r="BN228" s="57">
        <f t="shared" si="51"/>
        <v>0</v>
      </c>
    </row>
    <row r="229" spans="2:66" ht="12.75" hidden="1" customHeight="1" x14ac:dyDescent="0.35">
      <c r="B229" s="1"/>
      <c r="C229" s="6" t="s">
        <v>34</v>
      </c>
      <c r="D229" s="1"/>
      <c r="E229" s="1"/>
      <c r="F229" s="7" t="s">
        <v>425</v>
      </c>
      <c r="G229" s="1"/>
      <c r="H229" s="1"/>
      <c r="I229" s="57" t="s">
        <v>567</v>
      </c>
      <c r="J229" s="57">
        <f t="shared" si="3"/>
        <v>0</v>
      </c>
      <c r="K229" s="57">
        <f t="shared" si="4"/>
        <v>0</v>
      </c>
      <c r="L229" s="57">
        <f t="shared" si="5"/>
        <v>0</v>
      </c>
      <c r="M229" s="57">
        <f t="shared" si="6"/>
        <v>0</v>
      </c>
      <c r="N229" s="57">
        <f t="shared" si="7"/>
        <v>0</v>
      </c>
      <c r="O229" s="58">
        <f t="shared" si="8"/>
        <v>0</v>
      </c>
      <c r="P229" s="58">
        <f t="shared" ref="P229:Q229" si="101">IF(C63="Contributo in volume collettaneo",1,0)</f>
        <v>0</v>
      </c>
      <c r="Q229" s="58">
        <f t="shared" si="101"/>
        <v>0</v>
      </c>
      <c r="R229" s="57">
        <f t="shared" si="10"/>
        <v>0</v>
      </c>
      <c r="S229" s="57">
        <f t="shared" si="11"/>
        <v>0</v>
      </c>
      <c r="T229" s="57">
        <f t="shared" si="12"/>
        <v>0</v>
      </c>
      <c r="U229" s="57">
        <f t="shared" si="13"/>
        <v>0</v>
      </c>
      <c r="V229" s="57">
        <f t="shared" si="14"/>
        <v>0</v>
      </c>
      <c r="W229" s="57">
        <f t="shared" si="15"/>
        <v>0</v>
      </c>
      <c r="X229" s="58">
        <f t="shared" si="16"/>
        <v>0</v>
      </c>
      <c r="Y229" s="56" t="s">
        <v>567</v>
      </c>
      <c r="Z229" s="57">
        <f t="shared" si="17"/>
        <v>0</v>
      </c>
      <c r="AA229" s="57">
        <f t="shared" si="18"/>
        <v>0</v>
      </c>
      <c r="AB229" s="57">
        <f t="shared" si="19"/>
        <v>0</v>
      </c>
      <c r="AC229" s="57">
        <f t="shared" si="20"/>
        <v>0</v>
      </c>
      <c r="AD229" s="57">
        <f t="shared" si="21"/>
        <v>0</v>
      </c>
      <c r="AE229" s="57">
        <f t="shared" si="22"/>
        <v>0</v>
      </c>
      <c r="AF229" s="57">
        <f t="shared" si="23"/>
        <v>0</v>
      </c>
      <c r="AG229" s="57">
        <f t="shared" ref="AG229:AH244" si="102">IF(N63="Sì",1,0)</f>
        <v>0</v>
      </c>
      <c r="AH229" s="57">
        <f t="shared" si="102"/>
        <v>0</v>
      </c>
      <c r="AI229" s="59" t="str">
        <f t="shared" si="25"/>
        <v>SELEZIONARE NUMERO AUTORI</v>
      </c>
      <c r="AJ229" s="59"/>
      <c r="AK229" s="51"/>
      <c r="AL229" s="56" t="s">
        <v>567</v>
      </c>
      <c r="AM229" s="57">
        <f t="shared" si="26"/>
        <v>0</v>
      </c>
      <c r="AN229" s="57">
        <f t="shared" si="27"/>
        <v>0</v>
      </c>
      <c r="AO229" s="57">
        <f t="shared" si="28"/>
        <v>0</v>
      </c>
      <c r="AP229" s="57">
        <f t="shared" si="29"/>
        <v>0</v>
      </c>
      <c r="AQ229" s="57">
        <f t="shared" si="30"/>
        <v>0</v>
      </c>
      <c r="AR229" s="57">
        <f t="shared" si="31"/>
        <v>0</v>
      </c>
      <c r="AT229" s="56" t="s">
        <v>567</v>
      </c>
      <c r="AU229" s="57">
        <f t="shared" si="32"/>
        <v>0</v>
      </c>
      <c r="AV229" s="57">
        <f t="shared" si="33"/>
        <v>0</v>
      </c>
      <c r="AW229" s="57">
        <f t="shared" si="34"/>
        <v>0</v>
      </c>
      <c r="AX229" s="57">
        <f t="shared" si="35"/>
        <v>0</v>
      </c>
      <c r="AY229" s="57">
        <f t="shared" si="36"/>
        <v>0</v>
      </c>
      <c r="AZ229" s="57">
        <f t="shared" si="37"/>
        <v>0</v>
      </c>
      <c r="BA229" s="57">
        <f t="shared" si="38"/>
        <v>0</v>
      </c>
      <c r="BB229" s="57">
        <f t="shared" si="39"/>
        <v>0</v>
      </c>
      <c r="BC229" s="57">
        <f t="shared" si="40"/>
        <v>0</v>
      </c>
      <c r="BD229" s="57">
        <f t="shared" si="41"/>
        <v>0</v>
      </c>
      <c r="BE229" s="57">
        <f t="shared" si="42"/>
        <v>0</v>
      </c>
      <c r="BF229" s="57">
        <f t="shared" si="43"/>
        <v>0</v>
      </c>
      <c r="BG229" s="57">
        <f t="shared" si="44"/>
        <v>0</v>
      </c>
      <c r="BH229" s="57">
        <f t="shared" si="45"/>
        <v>0</v>
      </c>
      <c r="BI229" s="57">
        <f t="shared" si="46"/>
        <v>0</v>
      </c>
      <c r="BJ229" s="57">
        <f t="shared" si="47"/>
        <v>0</v>
      </c>
      <c r="BK229" s="57">
        <f t="shared" si="48"/>
        <v>0</v>
      </c>
      <c r="BL229" s="57">
        <f t="shared" si="49"/>
        <v>0</v>
      </c>
      <c r="BM229" s="57">
        <f t="shared" si="50"/>
        <v>0</v>
      </c>
      <c r="BN229" s="57">
        <f t="shared" si="51"/>
        <v>0</v>
      </c>
    </row>
    <row r="230" spans="2:66" ht="12.75" hidden="1" customHeight="1" x14ac:dyDescent="0.35">
      <c r="B230" s="1"/>
      <c r="C230" s="6" t="s">
        <v>35</v>
      </c>
      <c r="D230" s="1"/>
      <c r="E230" s="1"/>
      <c r="F230" s="7" t="s">
        <v>508</v>
      </c>
      <c r="G230" s="1"/>
      <c r="H230" s="1"/>
      <c r="I230" s="57" t="s">
        <v>568</v>
      </c>
      <c r="J230" s="57">
        <f t="shared" si="3"/>
        <v>0</v>
      </c>
      <c r="K230" s="57">
        <f t="shared" si="4"/>
        <v>0</v>
      </c>
      <c r="L230" s="57">
        <f t="shared" si="5"/>
        <v>0</v>
      </c>
      <c r="M230" s="57">
        <f t="shared" si="6"/>
        <v>0</v>
      </c>
      <c r="N230" s="57">
        <f t="shared" si="7"/>
        <v>0</v>
      </c>
      <c r="O230" s="58">
        <f t="shared" si="8"/>
        <v>0</v>
      </c>
      <c r="P230" s="58">
        <f t="shared" ref="P230:Q230" si="103">IF(C64="Contributo in volume collettaneo",1,0)</f>
        <v>0</v>
      </c>
      <c r="Q230" s="58">
        <f t="shared" si="103"/>
        <v>0</v>
      </c>
      <c r="R230" s="57">
        <f t="shared" si="10"/>
        <v>0</v>
      </c>
      <c r="S230" s="57">
        <f t="shared" si="11"/>
        <v>0</v>
      </c>
      <c r="T230" s="57">
        <f t="shared" si="12"/>
        <v>0</v>
      </c>
      <c r="U230" s="57">
        <f t="shared" si="13"/>
        <v>0</v>
      </c>
      <c r="V230" s="57">
        <f t="shared" si="14"/>
        <v>0</v>
      </c>
      <c r="W230" s="57">
        <f t="shared" si="15"/>
        <v>0</v>
      </c>
      <c r="X230" s="58">
        <f t="shared" si="16"/>
        <v>0</v>
      </c>
      <c r="Y230" s="56" t="s">
        <v>568</v>
      </c>
      <c r="Z230" s="57">
        <f t="shared" si="17"/>
        <v>0</v>
      </c>
      <c r="AA230" s="57">
        <f t="shared" si="18"/>
        <v>0</v>
      </c>
      <c r="AB230" s="57">
        <f t="shared" si="19"/>
        <v>0</v>
      </c>
      <c r="AC230" s="57">
        <f t="shared" si="20"/>
        <v>0</v>
      </c>
      <c r="AD230" s="57">
        <f t="shared" si="21"/>
        <v>0</v>
      </c>
      <c r="AE230" s="57">
        <f t="shared" si="22"/>
        <v>0</v>
      </c>
      <c r="AF230" s="57">
        <f t="shared" si="23"/>
        <v>0</v>
      </c>
      <c r="AG230" s="57">
        <f t="shared" si="102"/>
        <v>0</v>
      </c>
      <c r="AH230" s="57">
        <f t="shared" si="102"/>
        <v>0</v>
      </c>
      <c r="AI230" s="59" t="str">
        <f t="shared" si="25"/>
        <v>SELEZIONARE NUMERO AUTORI</v>
      </c>
      <c r="AJ230" s="59"/>
      <c r="AK230" s="51"/>
      <c r="AL230" s="56" t="s">
        <v>568</v>
      </c>
      <c r="AM230" s="57">
        <f t="shared" si="26"/>
        <v>0</v>
      </c>
      <c r="AN230" s="57">
        <f t="shared" si="27"/>
        <v>0</v>
      </c>
      <c r="AO230" s="57">
        <f t="shared" si="28"/>
        <v>0</v>
      </c>
      <c r="AP230" s="57">
        <f t="shared" si="29"/>
        <v>0</v>
      </c>
      <c r="AQ230" s="57">
        <f t="shared" si="30"/>
        <v>0</v>
      </c>
      <c r="AR230" s="57">
        <f t="shared" si="31"/>
        <v>0</v>
      </c>
      <c r="AT230" s="56" t="s">
        <v>568</v>
      </c>
      <c r="AU230" s="57">
        <f t="shared" si="32"/>
        <v>0</v>
      </c>
      <c r="AV230" s="57">
        <f t="shared" si="33"/>
        <v>0</v>
      </c>
      <c r="AW230" s="57">
        <f t="shared" si="34"/>
        <v>0</v>
      </c>
      <c r="AX230" s="57">
        <f t="shared" si="35"/>
        <v>0</v>
      </c>
      <c r="AY230" s="57">
        <f t="shared" si="36"/>
        <v>0</v>
      </c>
      <c r="AZ230" s="57">
        <f t="shared" si="37"/>
        <v>0</v>
      </c>
      <c r="BA230" s="57">
        <f t="shared" si="38"/>
        <v>0</v>
      </c>
      <c r="BB230" s="57">
        <f t="shared" si="39"/>
        <v>0</v>
      </c>
      <c r="BC230" s="57">
        <f t="shared" si="40"/>
        <v>0</v>
      </c>
      <c r="BD230" s="57">
        <f t="shared" si="41"/>
        <v>0</v>
      </c>
      <c r="BE230" s="57">
        <f t="shared" si="42"/>
        <v>0</v>
      </c>
      <c r="BF230" s="57">
        <f t="shared" si="43"/>
        <v>0</v>
      </c>
      <c r="BG230" s="57">
        <f t="shared" si="44"/>
        <v>0</v>
      </c>
      <c r="BH230" s="57">
        <f t="shared" si="45"/>
        <v>0</v>
      </c>
      <c r="BI230" s="57">
        <f t="shared" si="46"/>
        <v>0</v>
      </c>
      <c r="BJ230" s="57">
        <f t="shared" si="47"/>
        <v>0</v>
      </c>
      <c r="BK230" s="57">
        <f t="shared" si="48"/>
        <v>0</v>
      </c>
      <c r="BL230" s="57">
        <f t="shared" si="49"/>
        <v>0</v>
      </c>
      <c r="BM230" s="57">
        <f t="shared" si="50"/>
        <v>0</v>
      </c>
      <c r="BN230" s="57">
        <f t="shared" si="51"/>
        <v>0</v>
      </c>
    </row>
    <row r="231" spans="2:66" ht="12.75" hidden="1" customHeight="1" x14ac:dyDescent="0.35">
      <c r="B231" s="1"/>
      <c r="C231" s="6" t="s">
        <v>36</v>
      </c>
      <c r="D231" s="1"/>
      <c r="E231" s="1"/>
      <c r="F231" s="7" t="s">
        <v>426</v>
      </c>
      <c r="G231" s="1"/>
      <c r="H231" s="1"/>
      <c r="I231" s="57" t="s">
        <v>569</v>
      </c>
      <c r="J231" s="57">
        <f t="shared" si="3"/>
        <v>0</v>
      </c>
      <c r="K231" s="57">
        <f t="shared" si="4"/>
        <v>0</v>
      </c>
      <c r="L231" s="57">
        <f t="shared" si="5"/>
        <v>0</v>
      </c>
      <c r="M231" s="57">
        <f t="shared" si="6"/>
        <v>0</v>
      </c>
      <c r="N231" s="57">
        <f t="shared" si="7"/>
        <v>0</v>
      </c>
      <c r="O231" s="58">
        <f t="shared" si="8"/>
        <v>0</v>
      </c>
      <c r="P231" s="58">
        <f t="shared" ref="P231:Q231" si="104">IF(C65="Contributo in volume collettaneo",1,0)</f>
        <v>0</v>
      </c>
      <c r="Q231" s="58">
        <f t="shared" si="104"/>
        <v>0</v>
      </c>
      <c r="R231" s="57">
        <f t="shared" si="10"/>
        <v>0</v>
      </c>
      <c r="S231" s="57">
        <f t="shared" si="11"/>
        <v>0</v>
      </c>
      <c r="T231" s="57">
        <f t="shared" si="12"/>
        <v>0</v>
      </c>
      <c r="U231" s="57">
        <f t="shared" si="13"/>
        <v>0</v>
      </c>
      <c r="V231" s="57">
        <f t="shared" si="14"/>
        <v>0</v>
      </c>
      <c r="W231" s="57">
        <f t="shared" si="15"/>
        <v>0</v>
      </c>
      <c r="X231" s="58">
        <f t="shared" si="16"/>
        <v>0</v>
      </c>
      <c r="Y231" s="56" t="s">
        <v>569</v>
      </c>
      <c r="Z231" s="57">
        <f t="shared" si="17"/>
        <v>0</v>
      </c>
      <c r="AA231" s="57">
        <f t="shared" si="18"/>
        <v>0</v>
      </c>
      <c r="AB231" s="57">
        <f t="shared" si="19"/>
        <v>0</v>
      </c>
      <c r="AC231" s="57">
        <f t="shared" si="20"/>
        <v>0</v>
      </c>
      <c r="AD231" s="57">
        <f t="shared" si="21"/>
        <v>0</v>
      </c>
      <c r="AE231" s="57">
        <f t="shared" si="22"/>
        <v>0</v>
      </c>
      <c r="AF231" s="57">
        <f t="shared" si="23"/>
        <v>0</v>
      </c>
      <c r="AG231" s="57">
        <f t="shared" si="102"/>
        <v>0</v>
      </c>
      <c r="AH231" s="57">
        <f t="shared" si="102"/>
        <v>0</v>
      </c>
      <c r="AI231" s="59" t="str">
        <f t="shared" si="25"/>
        <v>SELEZIONARE NUMERO AUTORI</v>
      </c>
      <c r="AJ231" s="59"/>
      <c r="AK231" s="51"/>
      <c r="AL231" s="56" t="s">
        <v>569</v>
      </c>
      <c r="AM231" s="57">
        <f t="shared" si="26"/>
        <v>0</v>
      </c>
      <c r="AN231" s="57">
        <f t="shared" si="27"/>
        <v>0</v>
      </c>
      <c r="AO231" s="57">
        <f t="shared" si="28"/>
        <v>0</v>
      </c>
      <c r="AP231" s="57">
        <f t="shared" si="29"/>
        <v>0</v>
      </c>
      <c r="AQ231" s="57">
        <f t="shared" si="30"/>
        <v>0</v>
      </c>
      <c r="AR231" s="57">
        <f t="shared" si="31"/>
        <v>0</v>
      </c>
      <c r="AT231" s="56" t="s">
        <v>569</v>
      </c>
      <c r="AU231" s="57">
        <f t="shared" si="32"/>
        <v>0</v>
      </c>
      <c r="AV231" s="57">
        <f t="shared" si="33"/>
        <v>0</v>
      </c>
      <c r="AW231" s="57">
        <f t="shared" si="34"/>
        <v>0</v>
      </c>
      <c r="AX231" s="57">
        <f t="shared" si="35"/>
        <v>0</v>
      </c>
      <c r="AY231" s="57">
        <f t="shared" si="36"/>
        <v>0</v>
      </c>
      <c r="AZ231" s="57">
        <f t="shared" si="37"/>
        <v>0</v>
      </c>
      <c r="BA231" s="57">
        <f t="shared" si="38"/>
        <v>0</v>
      </c>
      <c r="BB231" s="57">
        <f t="shared" si="39"/>
        <v>0</v>
      </c>
      <c r="BC231" s="57">
        <f t="shared" si="40"/>
        <v>0</v>
      </c>
      <c r="BD231" s="57">
        <f t="shared" si="41"/>
        <v>0</v>
      </c>
      <c r="BE231" s="57">
        <f t="shared" si="42"/>
        <v>0</v>
      </c>
      <c r="BF231" s="57">
        <f t="shared" si="43"/>
        <v>0</v>
      </c>
      <c r="BG231" s="57">
        <f t="shared" si="44"/>
        <v>0</v>
      </c>
      <c r="BH231" s="57">
        <f t="shared" si="45"/>
        <v>0</v>
      </c>
      <c r="BI231" s="57">
        <f t="shared" si="46"/>
        <v>0</v>
      </c>
      <c r="BJ231" s="57">
        <f t="shared" si="47"/>
        <v>0</v>
      </c>
      <c r="BK231" s="57">
        <f t="shared" si="48"/>
        <v>0</v>
      </c>
      <c r="BL231" s="57">
        <f t="shared" si="49"/>
        <v>0</v>
      </c>
      <c r="BM231" s="57">
        <f t="shared" si="50"/>
        <v>0</v>
      </c>
      <c r="BN231" s="57">
        <f t="shared" si="51"/>
        <v>0</v>
      </c>
    </row>
    <row r="232" spans="2:66" ht="12.75" hidden="1" customHeight="1" x14ac:dyDescent="0.35">
      <c r="B232" s="1"/>
      <c r="C232" s="6" t="s">
        <v>37</v>
      </c>
      <c r="D232" s="1"/>
      <c r="E232" s="1"/>
      <c r="F232" s="7" t="s">
        <v>450</v>
      </c>
      <c r="G232" s="1"/>
      <c r="H232" s="1"/>
      <c r="I232" s="57" t="s">
        <v>570</v>
      </c>
      <c r="J232" s="57">
        <f t="shared" si="3"/>
        <v>0</v>
      </c>
      <c r="K232" s="57">
        <f t="shared" si="4"/>
        <v>0</v>
      </c>
      <c r="L232" s="57">
        <f t="shared" si="5"/>
        <v>0</v>
      </c>
      <c r="M232" s="57">
        <f t="shared" si="6"/>
        <v>0</v>
      </c>
      <c r="N232" s="57">
        <f t="shared" si="7"/>
        <v>0</v>
      </c>
      <c r="O232" s="58">
        <f t="shared" si="8"/>
        <v>0</v>
      </c>
      <c r="P232" s="58">
        <f t="shared" ref="P232:Q232" si="105">IF(C66="Contributo in volume collettaneo",1,0)</f>
        <v>0</v>
      </c>
      <c r="Q232" s="58">
        <f t="shared" si="105"/>
        <v>0</v>
      </c>
      <c r="R232" s="57">
        <f t="shared" si="10"/>
        <v>0</v>
      </c>
      <c r="S232" s="57">
        <f t="shared" si="11"/>
        <v>0</v>
      </c>
      <c r="T232" s="57">
        <f t="shared" si="12"/>
        <v>0</v>
      </c>
      <c r="U232" s="57">
        <f t="shared" si="13"/>
        <v>0</v>
      </c>
      <c r="V232" s="57">
        <f t="shared" si="14"/>
        <v>0</v>
      </c>
      <c r="W232" s="57">
        <f t="shared" si="15"/>
        <v>0</v>
      </c>
      <c r="X232" s="58">
        <f t="shared" si="16"/>
        <v>0</v>
      </c>
      <c r="Y232" s="56" t="s">
        <v>570</v>
      </c>
      <c r="Z232" s="57">
        <f t="shared" si="17"/>
        <v>0</v>
      </c>
      <c r="AA232" s="57">
        <f t="shared" si="18"/>
        <v>0</v>
      </c>
      <c r="AB232" s="57">
        <f t="shared" si="19"/>
        <v>0</v>
      </c>
      <c r="AC232" s="57">
        <f t="shared" si="20"/>
        <v>0</v>
      </c>
      <c r="AD232" s="57">
        <f t="shared" si="21"/>
        <v>0</v>
      </c>
      <c r="AE232" s="57">
        <f t="shared" si="22"/>
        <v>0</v>
      </c>
      <c r="AF232" s="57">
        <f t="shared" si="23"/>
        <v>0</v>
      </c>
      <c r="AG232" s="57">
        <f t="shared" si="102"/>
        <v>0</v>
      </c>
      <c r="AH232" s="57">
        <f t="shared" si="102"/>
        <v>0</v>
      </c>
      <c r="AI232" s="59" t="str">
        <f t="shared" si="25"/>
        <v>SELEZIONARE NUMERO AUTORI</v>
      </c>
      <c r="AJ232" s="59"/>
      <c r="AK232" s="51"/>
      <c r="AL232" s="56" t="s">
        <v>570</v>
      </c>
      <c r="AM232" s="57">
        <f t="shared" si="26"/>
        <v>0</v>
      </c>
      <c r="AN232" s="57">
        <f t="shared" si="27"/>
        <v>0</v>
      </c>
      <c r="AO232" s="57">
        <f t="shared" si="28"/>
        <v>0</v>
      </c>
      <c r="AP232" s="57">
        <f t="shared" si="29"/>
        <v>0</v>
      </c>
      <c r="AQ232" s="57">
        <f t="shared" si="30"/>
        <v>0</v>
      </c>
      <c r="AR232" s="57">
        <f t="shared" si="31"/>
        <v>0</v>
      </c>
      <c r="AT232" s="56" t="s">
        <v>570</v>
      </c>
      <c r="AU232" s="57">
        <f t="shared" si="32"/>
        <v>0</v>
      </c>
      <c r="AV232" s="57">
        <f t="shared" si="33"/>
        <v>0</v>
      </c>
      <c r="AW232" s="57">
        <f t="shared" si="34"/>
        <v>0</v>
      </c>
      <c r="AX232" s="57">
        <f t="shared" si="35"/>
        <v>0</v>
      </c>
      <c r="AY232" s="57">
        <f t="shared" si="36"/>
        <v>0</v>
      </c>
      <c r="AZ232" s="57">
        <f t="shared" si="37"/>
        <v>0</v>
      </c>
      <c r="BA232" s="57">
        <f t="shared" si="38"/>
        <v>0</v>
      </c>
      <c r="BB232" s="57">
        <f t="shared" si="39"/>
        <v>0</v>
      </c>
      <c r="BC232" s="57">
        <f t="shared" si="40"/>
        <v>0</v>
      </c>
      <c r="BD232" s="57">
        <f t="shared" si="41"/>
        <v>0</v>
      </c>
      <c r="BE232" s="57">
        <f t="shared" si="42"/>
        <v>0</v>
      </c>
      <c r="BF232" s="57">
        <f t="shared" si="43"/>
        <v>0</v>
      </c>
      <c r="BG232" s="57">
        <f t="shared" si="44"/>
        <v>0</v>
      </c>
      <c r="BH232" s="57">
        <f t="shared" si="45"/>
        <v>0</v>
      </c>
      <c r="BI232" s="57">
        <f t="shared" si="46"/>
        <v>0</v>
      </c>
      <c r="BJ232" s="57">
        <f t="shared" si="47"/>
        <v>0</v>
      </c>
      <c r="BK232" s="57">
        <f t="shared" si="48"/>
        <v>0</v>
      </c>
      <c r="BL232" s="57">
        <f t="shared" si="49"/>
        <v>0</v>
      </c>
      <c r="BM232" s="57">
        <f t="shared" si="50"/>
        <v>0</v>
      </c>
      <c r="BN232" s="57">
        <f t="shared" si="51"/>
        <v>0</v>
      </c>
    </row>
    <row r="233" spans="2:66" ht="12.75" hidden="1" customHeight="1" x14ac:dyDescent="0.35">
      <c r="B233" s="1"/>
      <c r="C233" s="6" t="s">
        <v>38</v>
      </c>
      <c r="D233" s="1"/>
      <c r="E233" s="1"/>
      <c r="F233" s="7" t="s">
        <v>482</v>
      </c>
      <c r="G233" s="1"/>
      <c r="H233" s="1"/>
      <c r="I233" s="57" t="s">
        <v>571</v>
      </c>
      <c r="J233" s="57">
        <f t="shared" si="3"/>
        <v>0</v>
      </c>
      <c r="K233" s="57">
        <f t="shared" si="4"/>
        <v>0</v>
      </c>
      <c r="L233" s="57">
        <f t="shared" si="5"/>
        <v>0</v>
      </c>
      <c r="M233" s="57">
        <f t="shared" si="6"/>
        <v>0</v>
      </c>
      <c r="N233" s="57">
        <f t="shared" si="7"/>
        <v>0</v>
      </c>
      <c r="O233" s="58">
        <f t="shared" si="8"/>
        <v>0</v>
      </c>
      <c r="P233" s="58">
        <f t="shared" ref="P233:Q233" si="106">IF(C67="Contributo in volume collettaneo",1,0)</f>
        <v>0</v>
      </c>
      <c r="Q233" s="58">
        <f t="shared" si="106"/>
        <v>0</v>
      </c>
      <c r="R233" s="57">
        <f t="shared" si="10"/>
        <v>0</v>
      </c>
      <c r="S233" s="57">
        <f t="shared" si="11"/>
        <v>0</v>
      </c>
      <c r="T233" s="57">
        <f t="shared" si="12"/>
        <v>0</v>
      </c>
      <c r="U233" s="57">
        <f t="shared" si="13"/>
        <v>0</v>
      </c>
      <c r="V233" s="57">
        <f t="shared" si="14"/>
        <v>0</v>
      </c>
      <c r="W233" s="57">
        <f t="shared" si="15"/>
        <v>0</v>
      </c>
      <c r="X233" s="58">
        <f t="shared" si="16"/>
        <v>0</v>
      </c>
      <c r="Y233" s="56" t="s">
        <v>571</v>
      </c>
      <c r="Z233" s="57">
        <f t="shared" si="17"/>
        <v>0</v>
      </c>
      <c r="AA233" s="57">
        <f t="shared" si="18"/>
        <v>0</v>
      </c>
      <c r="AB233" s="57">
        <f t="shared" si="19"/>
        <v>0</v>
      </c>
      <c r="AC233" s="57">
        <f t="shared" si="20"/>
        <v>0</v>
      </c>
      <c r="AD233" s="57">
        <f t="shared" si="21"/>
        <v>0</v>
      </c>
      <c r="AE233" s="57">
        <f t="shared" si="22"/>
        <v>0</v>
      </c>
      <c r="AF233" s="57">
        <f t="shared" si="23"/>
        <v>0</v>
      </c>
      <c r="AG233" s="57">
        <f t="shared" si="102"/>
        <v>0</v>
      </c>
      <c r="AH233" s="57">
        <f t="shared" si="102"/>
        <v>0</v>
      </c>
      <c r="AI233" s="59" t="str">
        <f t="shared" si="25"/>
        <v>SELEZIONARE NUMERO AUTORI</v>
      </c>
      <c r="AJ233" s="59"/>
      <c r="AK233" s="51"/>
      <c r="AL233" s="56" t="s">
        <v>571</v>
      </c>
      <c r="AM233" s="57">
        <f t="shared" si="26"/>
        <v>0</v>
      </c>
      <c r="AN233" s="57">
        <f t="shared" si="27"/>
        <v>0</v>
      </c>
      <c r="AO233" s="57">
        <f t="shared" si="28"/>
        <v>0</v>
      </c>
      <c r="AP233" s="57">
        <f t="shared" si="29"/>
        <v>0</v>
      </c>
      <c r="AQ233" s="57">
        <f t="shared" si="30"/>
        <v>0</v>
      </c>
      <c r="AR233" s="57">
        <f t="shared" si="31"/>
        <v>0</v>
      </c>
      <c r="AT233" s="56" t="s">
        <v>571</v>
      </c>
      <c r="AU233" s="57">
        <f t="shared" si="32"/>
        <v>0</v>
      </c>
      <c r="AV233" s="57">
        <f t="shared" si="33"/>
        <v>0</v>
      </c>
      <c r="AW233" s="57">
        <f t="shared" si="34"/>
        <v>0</v>
      </c>
      <c r="AX233" s="57">
        <f t="shared" si="35"/>
        <v>0</v>
      </c>
      <c r="AY233" s="57">
        <f t="shared" si="36"/>
        <v>0</v>
      </c>
      <c r="AZ233" s="57">
        <f t="shared" si="37"/>
        <v>0</v>
      </c>
      <c r="BA233" s="57">
        <f t="shared" si="38"/>
        <v>0</v>
      </c>
      <c r="BB233" s="57">
        <f t="shared" si="39"/>
        <v>0</v>
      </c>
      <c r="BC233" s="57">
        <f t="shared" si="40"/>
        <v>0</v>
      </c>
      <c r="BD233" s="57">
        <f t="shared" si="41"/>
        <v>0</v>
      </c>
      <c r="BE233" s="57">
        <f t="shared" si="42"/>
        <v>0</v>
      </c>
      <c r="BF233" s="57">
        <f t="shared" si="43"/>
        <v>0</v>
      </c>
      <c r="BG233" s="57">
        <f t="shared" si="44"/>
        <v>0</v>
      </c>
      <c r="BH233" s="57">
        <f t="shared" si="45"/>
        <v>0</v>
      </c>
      <c r="BI233" s="57">
        <f t="shared" si="46"/>
        <v>0</v>
      </c>
      <c r="BJ233" s="57">
        <f t="shared" si="47"/>
        <v>0</v>
      </c>
      <c r="BK233" s="57">
        <f t="shared" si="48"/>
        <v>0</v>
      </c>
      <c r="BL233" s="57">
        <f t="shared" si="49"/>
        <v>0</v>
      </c>
      <c r="BM233" s="57">
        <f t="shared" si="50"/>
        <v>0</v>
      </c>
      <c r="BN233" s="57">
        <f t="shared" si="51"/>
        <v>0</v>
      </c>
    </row>
    <row r="234" spans="2:66" ht="12.75" hidden="1" customHeight="1" x14ac:dyDescent="0.3">
      <c r="B234" s="1"/>
      <c r="C234" s="6" t="s">
        <v>39</v>
      </c>
      <c r="D234" s="1"/>
      <c r="E234" s="1"/>
      <c r="F234" s="1"/>
      <c r="G234" s="1"/>
      <c r="H234" s="1"/>
      <c r="I234" s="57" t="s">
        <v>572</v>
      </c>
      <c r="J234" s="57">
        <f t="shared" si="3"/>
        <v>0</v>
      </c>
      <c r="K234" s="57">
        <f t="shared" si="4"/>
        <v>0</v>
      </c>
      <c r="L234" s="57">
        <f t="shared" si="5"/>
        <v>0</v>
      </c>
      <c r="M234" s="57">
        <f t="shared" si="6"/>
        <v>0</v>
      </c>
      <c r="N234" s="57">
        <f t="shared" si="7"/>
        <v>0</v>
      </c>
      <c r="O234" s="58">
        <f t="shared" si="8"/>
        <v>0</v>
      </c>
      <c r="P234" s="58">
        <f t="shared" ref="P234:Q234" si="107">IF(C68="Contributo in volume collettaneo",1,0)</f>
        <v>0</v>
      </c>
      <c r="Q234" s="58">
        <f t="shared" si="107"/>
        <v>0</v>
      </c>
      <c r="R234" s="57">
        <f t="shared" si="10"/>
        <v>0</v>
      </c>
      <c r="S234" s="57">
        <f t="shared" si="11"/>
        <v>0</v>
      </c>
      <c r="T234" s="57">
        <f t="shared" si="12"/>
        <v>0</v>
      </c>
      <c r="U234" s="57">
        <f t="shared" si="13"/>
        <v>0</v>
      </c>
      <c r="V234" s="57">
        <f t="shared" si="14"/>
        <v>0</v>
      </c>
      <c r="W234" s="57">
        <f t="shared" si="15"/>
        <v>0</v>
      </c>
      <c r="X234" s="58">
        <f t="shared" si="16"/>
        <v>0</v>
      </c>
      <c r="Y234" s="56" t="s">
        <v>572</v>
      </c>
      <c r="Z234" s="57">
        <f t="shared" si="17"/>
        <v>0</v>
      </c>
      <c r="AA234" s="57">
        <f t="shared" si="18"/>
        <v>0</v>
      </c>
      <c r="AB234" s="57">
        <f t="shared" si="19"/>
        <v>0</v>
      </c>
      <c r="AC234" s="57">
        <f t="shared" si="20"/>
        <v>0</v>
      </c>
      <c r="AD234" s="57">
        <f t="shared" si="21"/>
        <v>0</v>
      </c>
      <c r="AE234" s="57">
        <f t="shared" si="22"/>
        <v>0</v>
      </c>
      <c r="AF234" s="57">
        <f t="shared" si="23"/>
        <v>0</v>
      </c>
      <c r="AG234" s="57">
        <f t="shared" si="102"/>
        <v>0</v>
      </c>
      <c r="AH234" s="57">
        <f t="shared" si="102"/>
        <v>0</v>
      </c>
      <c r="AI234" s="59" t="str">
        <f t="shared" si="25"/>
        <v>SELEZIONARE NUMERO AUTORI</v>
      </c>
      <c r="AJ234" s="59"/>
      <c r="AK234" s="51"/>
      <c r="AL234" s="56" t="s">
        <v>572</v>
      </c>
      <c r="AM234" s="57">
        <f t="shared" si="26"/>
        <v>0</v>
      </c>
      <c r="AN234" s="57">
        <f t="shared" si="27"/>
        <v>0</v>
      </c>
      <c r="AO234" s="57">
        <f t="shared" si="28"/>
        <v>0</v>
      </c>
      <c r="AP234" s="57">
        <f t="shared" si="29"/>
        <v>0</v>
      </c>
      <c r="AQ234" s="57">
        <f t="shared" si="30"/>
        <v>0</v>
      </c>
      <c r="AR234" s="57">
        <f t="shared" si="31"/>
        <v>0</v>
      </c>
      <c r="AT234" s="56" t="s">
        <v>572</v>
      </c>
      <c r="AU234" s="57">
        <f t="shared" si="32"/>
        <v>0</v>
      </c>
      <c r="AV234" s="57">
        <f t="shared" si="33"/>
        <v>0</v>
      </c>
      <c r="AW234" s="57">
        <f t="shared" si="34"/>
        <v>0</v>
      </c>
      <c r="AX234" s="57">
        <f t="shared" si="35"/>
        <v>0</v>
      </c>
      <c r="AY234" s="57">
        <f t="shared" si="36"/>
        <v>0</v>
      </c>
      <c r="AZ234" s="57">
        <f t="shared" si="37"/>
        <v>0</v>
      </c>
      <c r="BA234" s="57">
        <f t="shared" si="38"/>
        <v>0</v>
      </c>
      <c r="BB234" s="57">
        <f t="shared" si="39"/>
        <v>0</v>
      </c>
      <c r="BC234" s="57">
        <f t="shared" si="40"/>
        <v>0</v>
      </c>
      <c r="BD234" s="57">
        <f t="shared" si="41"/>
        <v>0</v>
      </c>
      <c r="BE234" s="57">
        <f t="shared" si="42"/>
        <v>0</v>
      </c>
      <c r="BF234" s="57">
        <f t="shared" si="43"/>
        <v>0</v>
      </c>
      <c r="BG234" s="57">
        <f t="shared" si="44"/>
        <v>0</v>
      </c>
      <c r="BH234" s="57">
        <f t="shared" si="45"/>
        <v>0</v>
      </c>
      <c r="BI234" s="57">
        <f t="shared" si="46"/>
        <v>0</v>
      </c>
      <c r="BJ234" s="57">
        <f t="shared" si="47"/>
        <v>0</v>
      </c>
      <c r="BK234" s="57">
        <f t="shared" si="48"/>
        <v>0</v>
      </c>
      <c r="BL234" s="57">
        <f t="shared" si="49"/>
        <v>0</v>
      </c>
      <c r="BM234" s="57">
        <f t="shared" si="50"/>
        <v>0</v>
      </c>
      <c r="BN234" s="57">
        <f t="shared" si="51"/>
        <v>0</v>
      </c>
    </row>
    <row r="235" spans="2:66" ht="12.75" hidden="1" customHeight="1" x14ac:dyDescent="0.35">
      <c r="B235" s="1"/>
      <c r="C235" s="6" t="s">
        <v>40</v>
      </c>
      <c r="D235" s="1"/>
      <c r="E235" s="1"/>
      <c r="F235" s="7" t="s">
        <v>469</v>
      </c>
      <c r="G235" s="1"/>
      <c r="H235" s="1"/>
      <c r="I235" s="57" t="s">
        <v>573</v>
      </c>
      <c r="J235" s="57">
        <f t="shared" si="3"/>
        <v>0</v>
      </c>
      <c r="K235" s="57">
        <f t="shared" si="4"/>
        <v>0</v>
      </c>
      <c r="L235" s="57">
        <f t="shared" si="5"/>
        <v>0</v>
      </c>
      <c r="M235" s="57">
        <f t="shared" si="6"/>
        <v>0</v>
      </c>
      <c r="N235" s="57">
        <f t="shared" si="7"/>
        <v>0</v>
      </c>
      <c r="O235" s="58">
        <f t="shared" si="8"/>
        <v>0</v>
      </c>
      <c r="P235" s="58">
        <f t="shared" ref="P235:Q235" si="108">IF(C69="Contributo in volume collettaneo",1,0)</f>
        <v>0</v>
      </c>
      <c r="Q235" s="58">
        <f t="shared" si="108"/>
        <v>0</v>
      </c>
      <c r="R235" s="57">
        <f t="shared" si="10"/>
        <v>0</v>
      </c>
      <c r="S235" s="57">
        <f t="shared" si="11"/>
        <v>0</v>
      </c>
      <c r="T235" s="57">
        <f t="shared" si="12"/>
        <v>0</v>
      </c>
      <c r="U235" s="57">
        <f t="shared" si="13"/>
        <v>0</v>
      </c>
      <c r="V235" s="57">
        <f t="shared" si="14"/>
        <v>0</v>
      </c>
      <c r="W235" s="57">
        <f t="shared" si="15"/>
        <v>0</v>
      </c>
      <c r="X235" s="58">
        <f t="shared" si="16"/>
        <v>0</v>
      </c>
      <c r="Y235" s="56" t="s">
        <v>573</v>
      </c>
      <c r="Z235" s="57">
        <f t="shared" si="17"/>
        <v>0</v>
      </c>
      <c r="AA235" s="57">
        <f t="shared" si="18"/>
        <v>0</v>
      </c>
      <c r="AB235" s="57">
        <f t="shared" si="19"/>
        <v>0</v>
      </c>
      <c r="AC235" s="57">
        <f t="shared" si="20"/>
        <v>0</v>
      </c>
      <c r="AD235" s="57">
        <f t="shared" si="21"/>
        <v>0</v>
      </c>
      <c r="AE235" s="57">
        <f t="shared" si="22"/>
        <v>0</v>
      </c>
      <c r="AF235" s="57">
        <f t="shared" si="23"/>
        <v>0</v>
      </c>
      <c r="AG235" s="57">
        <f t="shared" si="102"/>
        <v>0</v>
      </c>
      <c r="AH235" s="57">
        <f t="shared" si="102"/>
        <v>0</v>
      </c>
      <c r="AI235" s="59" t="str">
        <f t="shared" si="25"/>
        <v>SELEZIONARE NUMERO AUTORI</v>
      </c>
      <c r="AJ235" s="59"/>
      <c r="AK235" s="51"/>
      <c r="AL235" s="56" t="s">
        <v>573</v>
      </c>
      <c r="AM235" s="57">
        <f t="shared" si="26"/>
        <v>0</v>
      </c>
      <c r="AN235" s="57">
        <f t="shared" si="27"/>
        <v>0</v>
      </c>
      <c r="AO235" s="57">
        <f t="shared" si="28"/>
        <v>0</v>
      </c>
      <c r="AP235" s="57">
        <f t="shared" si="29"/>
        <v>0</v>
      </c>
      <c r="AQ235" s="57">
        <f t="shared" si="30"/>
        <v>0</v>
      </c>
      <c r="AR235" s="57">
        <f t="shared" si="31"/>
        <v>0</v>
      </c>
      <c r="AT235" s="56" t="s">
        <v>573</v>
      </c>
      <c r="AU235" s="57">
        <f t="shared" si="32"/>
        <v>0</v>
      </c>
      <c r="AV235" s="57">
        <f t="shared" si="33"/>
        <v>0</v>
      </c>
      <c r="AW235" s="57">
        <f t="shared" si="34"/>
        <v>0</v>
      </c>
      <c r="AX235" s="57">
        <f t="shared" si="35"/>
        <v>0</v>
      </c>
      <c r="AY235" s="57">
        <f t="shared" si="36"/>
        <v>0</v>
      </c>
      <c r="AZ235" s="57">
        <f t="shared" si="37"/>
        <v>0</v>
      </c>
      <c r="BA235" s="57">
        <f t="shared" si="38"/>
        <v>0</v>
      </c>
      <c r="BB235" s="57">
        <f t="shared" si="39"/>
        <v>0</v>
      </c>
      <c r="BC235" s="57">
        <f t="shared" si="40"/>
        <v>0</v>
      </c>
      <c r="BD235" s="57">
        <f t="shared" si="41"/>
        <v>0</v>
      </c>
      <c r="BE235" s="57">
        <f t="shared" si="42"/>
        <v>0</v>
      </c>
      <c r="BF235" s="57">
        <f t="shared" si="43"/>
        <v>0</v>
      </c>
      <c r="BG235" s="57">
        <f t="shared" si="44"/>
        <v>0</v>
      </c>
      <c r="BH235" s="57">
        <f t="shared" si="45"/>
        <v>0</v>
      </c>
      <c r="BI235" s="57">
        <f t="shared" si="46"/>
        <v>0</v>
      </c>
      <c r="BJ235" s="57">
        <f t="shared" si="47"/>
        <v>0</v>
      </c>
      <c r="BK235" s="57">
        <f t="shared" si="48"/>
        <v>0</v>
      </c>
      <c r="BL235" s="57">
        <f t="shared" si="49"/>
        <v>0</v>
      </c>
      <c r="BM235" s="57">
        <f t="shared" si="50"/>
        <v>0</v>
      </c>
      <c r="BN235" s="57">
        <f t="shared" si="51"/>
        <v>0</v>
      </c>
    </row>
    <row r="236" spans="2:66" ht="12.75" hidden="1" customHeight="1" x14ac:dyDescent="0.35">
      <c r="B236" s="1"/>
      <c r="C236" s="6" t="s">
        <v>41</v>
      </c>
      <c r="D236" s="1"/>
      <c r="E236" s="1"/>
      <c r="F236" s="7" t="s">
        <v>427</v>
      </c>
      <c r="G236" s="1"/>
      <c r="H236" s="1"/>
      <c r="I236" s="57" t="s">
        <v>574</v>
      </c>
      <c r="J236" s="57">
        <f t="shared" si="3"/>
        <v>0</v>
      </c>
      <c r="K236" s="57">
        <f t="shared" si="4"/>
        <v>0</v>
      </c>
      <c r="L236" s="57">
        <f t="shared" si="5"/>
        <v>0</v>
      </c>
      <c r="M236" s="57">
        <f t="shared" si="6"/>
        <v>0</v>
      </c>
      <c r="N236" s="57">
        <f t="shared" si="7"/>
        <v>0</v>
      </c>
      <c r="O236" s="58">
        <f t="shared" si="8"/>
        <v>0</v>
      </c>
      <c r="P236" s="58">
        <f t="shared" ref="P236:Q236" si="109">IF(C70="Contributo in volume collettaneo",1,0)</f>
        <v>0</v>
      </c>
      <c r="Q236" s="58">
        <f t="shared" si="109"/>
        <v>0</v>
      </c>
      <c r="R236" s="57">
        <f t="shared" si="10"/>
        <v>0</v>
      </c>
      <c r="S236" s="57">
        <f t="shared" si="11"/>
        <v>0</v>
      </c>
      <c r="T236" s="57">
        <f t="shared" si="12"/>
        <v>0</v>
      </c>
      <c r="U236" s="57">
        <f t="shared" si="13"/>
        <v>0</v>
      </c>
      <c r="V236" s="57">
        <f t="shared" si="14"/>
        <v>0</v>
      </c>
      <c r="W236" s="57">
        <f t="shared" si="15"/>
        <v>0</v>
      </c>
      <c r="X236" s="58">
        <f t="shared" si="16"/>
        <v>0</v>
      </c>
      <c r="Y236" s="56" t="s">
        <v>574</v>
      </c>
      <c r="Z236" s="57">
        <f t="shared" si="17"/>
        <v>0</v>
      </c>
      <c r="AA236" s="57">
        <f t="shared" si="18"/>
        <v>0</v>
      </c>
      <c r="AB236" s="57">
        <f t="shared" si="19"/>
        <v>0</v>
      </c>
      <c r="AC236" s="57">
        <f t="shared" si="20"/>
        <v>0</v>
      </c>
      <c r="AD236" s="57">
        <f t="shared" si="21"/>
        <v>0</v>
      </c>
      <c r="AE236" s="57">
        <f t="shared" si="22"/>
        <v>0</v>
      </c>
      <c r="AF236" s="57">
        <f t="shared" si="23"/>
        <v>0</v>
      </c>
      <c r="AG236" s="57">
        <f t="shared" si="102"/>
        <v>0</v>
      </c>
      <c r="AH236" s="57">
        <f t="shared" si="102"/>
        <v>0</v>
      </c>
      <c r="AI236" s="59" t="str">
        <f t="shared" si="25"/>
        <v>SELEZIONARE NUMERO AUTORI</v>
      </c>
      <c r="AJ236" s="59"/>
      <c r="AK236" s="51"/>
      <c r="AL236" s="56" t="s">
        <v>574</v>
      </c>
      <c r="AM236" s="57">
        <f t="shared" si="26"/>
        <v>0</v>
      </c>
      <c r="AN236" s="57">
        <f t="shared" si="27"/>
        <v>0</v>
      </c>
      <c r="AO236" s="57">
        <f t="shared" si="28"/>
        <v>0</v>
      </c>
      <c r="AP236" s="57">
        <f t="shared" si="29"/>
        <v>0</v>
      </c>
      <c r="AQ236" s="57">
        <f t="shared" si="30"/>
        <v>0</v>
      </c>
      <c r="AR236" s="57">
        <f t="shared" si="31"/>
        <v>0</v>
      </c>
      <c r="AT236" s="56" t="s">
        <v>574</v>
      </c>
      <c r="AU236" s="57">
        <f t="shared" si="32"/>
        <v>0</v>
      </c>
      <c r="AV236" s="57">
        <f t="shared" si="33"/>
        <v>0</v>
      </c>
      <c r="AW236" s="57">
        <f t="shared" si="34"/>
        <v>0</v>
      </c>
      <c r="AX236" s="57">
        <f t="shared" si="35"/>
        <v>0</v>
      </c>
      <c r="AY236" s="57">
        <f t="shared" si="36"/>
        <v>0</v>
      </c>
      <c r="AZ236" s="57">
        <f t="shared" si="37"/>
        <v>0</v>
      </c>
      <c r="BA236" s="57">
        <f t="shared" si="38"/>
        <v>0</v>
      </c>
      <c r="BB236" s="57">
        <f t="shared" si="39"/>
        <v>0</v>
      </c>
      <c r="BC236" s="57">
        <f t="shared" si="40"/>
        <v>0</v>
      </c>
      <c r="BD236" s="57">
        <f t="shared" si="41"/>
        <v>0</v>
      </c>
      <c r="BE236" s="57">
        <f t="shared" si="42"/>
        <v>0</v>
      </c>
      <c r="BF236" s="57">
        <f t="shared" si="43"/>
        <v>0</v>
      </c>
      <c r="BG236" s="57">
        <f t="shared" si="44"/>
        <v>0</v>
      </c>
      <c r="BH236" s="57">
        <f t="shared" si="45"/>
        <v>0</v>
      </c>
      <c r="BI236" s="57">
        <f t="shared" si="46"/>
        <v>0</v>
      </c>
      <c r="BJ236" s="57">
        <f t="shared" si="47"/>
        <v>0</v>
      </c>
      <c r="BK236" s="57">
        <f t="shared" si="48"/>
        <v>0</v>
      </c>
      <c r="BL236" s="57">
        <f t="shared" si="49"/>
        <v>0</v>
      </c>
      <c r="BM236" s="57">
        <f t="shared" si="50"/>
        <v>0</v>
      </c>
      <c r="BN236" s="57">
        <f t="shared" si="51"/>
        <v>0</v>
      </c>
    </row>
    <row r="237" spans="2:66" ht="12.75" hidden="1" customHeight="1" x14ac:dyDescent="0.35">
      <c r="B237" s="1"/>
      <c r="C237" s="6" t="s">
        <v>42</v>
      </c>
      <c r="D237" s="1"/>
      <c r="E237" s="1"/>
      <c r="F237" s="7" t="s">
        <v>428</v>
      </c>
      <c r="G237" s="1"/>
      <c r="H237" s="1"/>
      <c r="I237" s="57" t="s">
        <v>575</v>
      </c>
      <c r="J237" s="57">
        <f t="shared" si="3"/>
        <v>0</v>
      </c>
      <c r="K237" s="57">
        <f t="shared" si="4"/>
        <v>0</v>
      </c>
      <c r="L237" s="57">
        <f t="shared" si="5"/>
        <v>0</v>
      </c>
      <c r="M237" s="57">
        <f t="shared" si="6"/>
        <v>0</v>
      </c>
      <c r="N237" s="57">
        <f t="shared" si="7"/>
        <v>0</v>
      </c>
      <c r="O237" s="58">
        <f t="shared" si="8"/>
        <v>0</v>
      </c>
      <c r="P237" s="58">
        <f t="shared" ref="P237:Q237" si="110">IF(C71="Contributo in volume collettaneo",1,0)</f>
        <v>0</v>
      </c>
      <c r="Q237" s="58">
        <f t="shared" si="110"/>
        <v>0</v>
      </c>
      <c r="R237" s="57">
        <f t="shared" si="10"/>
        <v>0</v>
      </c>
      <c r="S237" s="57">
        <f t="shared" si="11"/>
        <v>0</v>
      </c>
      <c r="T237" s="57">
        <f t="shared" si="12"/>
        <v>0</v>
      </c>
      <c r="U237" s="57">
        <f t="shared" si="13"/>
        <v>0</v>
      </c>
      <c r="V237" s="57">
        <f t="shared" si="14"/>
        <v>0</v>
      </c>
      <c r="W237" s="57">
        <f t="shared" si="15"/>
        <v>0</v>
      </c>
      <c r="X237" s="58">
        <f t="shared" si="16"/>
        <v>0</v>
      </c>
      <c r="Y237" s="56" t="s">
        <v>575</v>
      </c>
      <c r="Z237" s="57">
        <f t="shared" si="17"/>
        <v>0</v>
      </c>
      <c r="AA237" s="57">
        <f t="shared" si="18"/>
        <v>0</v>
      </c>
      <c r="AB237" s="57">
        <f t="shared" si="19"/>
        <v>0</v>
      </c>
      <c r="AC237" s="57">
        <f t="shared" si="20"/>
        <v>0</v>
      </c>
      <c r="AD237" s="57">
        <f t="shared" si="21"/>
        <v>0</v>
      </c>
      <c r="AE237" s="57">
        <f t="shared" si="22"/>
        <v>0</v>
      </c>
      <c r="AF237" s="57">
        <f t="shared" si="23"/>
        <v>0</v>
      </c>
      <c r="AG237" s="57">
        <f t="shared" si="102"/>
        <v>0</v>
      </c>
      <c r="AH237" s="57">
        <f t="shared" si="102"/>
        <v>0</v>
      </c>
      <c r="AI237" s="59" t="str">
        <f t="shared" si="25"/>
        <v>SELEZIONARE NUMERO AUTORI</v>
      </c>
      <c r="AJ237" s="59"/>
      <c r="AK237" s="51"/>
      <c r="AL237" s="56" t="s">
        <v>575</v>
      </c>
      <c r="AM237" s="57">
        <f t="shared" si="26"/>
        <v>0</v>
      </c>
      <c r="AN237" s="57">
        <f t="shared" si="27"/>
        <v>0</v>
      </c>
      <c r="AO237" s="57">
        <f t="shared" si="28"/>
        <v>0</v>
      </c>
      <c r="AP237" s="57">
        <f t="shared" si="29"/>
        <v>0</v>
      </c>
      <c r="AQ237" s="57">
        <f t="shared" si="30"/>
        <v>0</v>
      </c>
      <c r="AR237" s="57">
        <f t="shared" si="31"/>
        <v>0</v>
      </c>
      <c r="AT237" s="56" t="s">
        <v>575</v>
      </c>
      <c r="AU237" s="57">
        <f t="shared" si="32"/>
        <v>0</v>
      </c>
      <c r="AV237" s="57">
        <f t="shared" si="33"/>
        <v>0</v>
      </c>
      <c r="AW237" s="57">
        <f t="shared" si="34"/>
        <v>0</v>
      </c>
      <c r="AX237" s="57">
        <f t="shared" si="35"/>
        <v>0</v>
      </c>
      <c r="AY237" s="57">
        <f t="shared" si="36"/>
        <v>0</v>
      </c>
      <c r="AZ237" s="57">
        <f t="shared" si="37"/>
        <v>0</v>
      </c>
      <c r="BA237" s="57">
        <f t="shared" si="38"/>
        <v>0</v>
      </c>
      <c r="BB237" s="57">
        <f t="shared" si="39"/>
        <v>0</v>
      </c>
      <c r="BC237" s="57">
        <f t="shared" si="40"/>
        <v>0</v>
      </c>
      <c r="BD237" s="57">
        <f t="shared" si="41"/>
        <v>0</v>
      </c>
      <c r="BE237" s="57">
        <f t="shared" si="42"/>
        <v>0</v>
      </c>
      <c r="BF237" s="57">
        <f t="shared" si="43"/>
        <v>0</v>
      </c>
      <c r="BG237" s="57">
        <f t="shared" si="44"/>
        <v>0</v>
      </c>
      <c r="BH237" s="57">
        <f t="shared" si="45"/>
        <v>0</v>
      </c>
      <c r="BI237" s="57">
        <f t="shared" si="46"/>
        <v>0</v>
      </c>
      <c r="BJ237" s="57">
        <f t="shared" si="47"/>
        <v>0</v>
      </c>
      <c r="BK237" s="57">
        <f t="shared" si="48"/>
        <v>0</v>
      </c>
      <c r="BL237" s="57">
        <f t="shared" si="49"/>
        <v>0</v>
      </c>
      <c r="BM237" s="57">
        <f t="shared" si="50"/>
        <v>0</v>
      </c>
      <c r="BN237" s="57">
        <f t="shared" si="51"/>
        <v>0</v>
      </c>
    </row>
    <row r="238" spans="2:66" ht="12.75" hidden="1" customHeight="1" x14ac:dyDescent="0.3">
      <c r="B238" s="1"/>
      <c r="C238" s="6" t="s">
        <v>43</v>
      </c>
      <c r="D238" s="1"/>
      <c r="E238" s="1"/>
      <c r="F238" s="1"/>
      <c r="G238" s="1"/>
      <c r="H238" s="1"/>
      <c r="I238" s="57" t="s">
        <v>576</v>
      </c>
      <c r="J238" s="57">
        <f t="shared" si="3"/>
        <v>0</v>
      </c>
      <c r="K238" s="57">
        <f t="shared" si="4"/>
        <v>0</v>
      </c>
      <c r="L238" s="57">
        <f t="shared" si="5"/>
        <v>0</v>
      </c>
      <c r="M238" s="57">
        <f t="shared" si="6"/>
        <v>0</v>
      </c>
      <c r="N238" s="57">
        <f t="shared" si="7"/>
        <v>0</v>
      </c>
      <c r="O238" s="58">
        <f t="shared" si="8"/>
        <v>0</v>
      </c>
      <c r="P238" s="58">
        <f t="shared" ref="P238:Q238" si="111">IF(C72="Contributo in volume collettaneo",1,0)</f>
        <v>0</v>
      </c>
      <c r="Q238" s="58">
        <f t="shared" si="111"/>
        <v>0</v>
      </c>
      <c r="R238" s="57">
        <f t="shared" si="10"/>
        <v>0</v>
      </c>
      <c r="S238" s="57">
        <f t="shared" si="11"/>
        <v>0</v>
      </c>
      <c r="T238" s="57">
        <f t="shared" si="12"/>
        <v>0</v>
      </c>
      <c r="U238" s="57">
        <f t="shared" si="13"/>
        <v>0</v>
      </c>
      <c r="V238" s="57">
        <f t="shared" si="14"/>
        <v>0</v>
      </c>
      <c r="W238" s="57">
        <f t="shared" si="15"/>
        <v>0</v>
      </c>
      <c r="X238" s="58">
        <f t="shared" si="16"/>
        <v>0</v>
      </c>
      <c r="Y238" s="56" t="s">
        <v>576</v>
      </c>
      <c r="Z238" s="57">
        <f t="shared" si="17"/>
        <v>0</v>
      </c>
      <c r="AA238" s="57">
        <f t="shared" si="18"/>
        <v>0</v>
      </c>
      <c r="AB238" s="57">
        <f t="shared" si="19"/>
        <v>0</v>
      </c>
      <c r="AC238" s="57">
        <f t="shared" si="20"/>
        <v>0</v>
      </c>
      <c r="AD238" s="57">
        <f t="shared" si="21"/>
        <v>0</v>
      </c>
      <c r="AE238" s="57">
        <f t="shared" si="22"/>
        <v>0</v>
      </c>
      <c r="AF238" s="57">
        <f t="shared" si="23"/>
        <v>0</v>
      </c>
      <c r="AG238" s="57">
        <f t="shared" si="102"/>
        <v>0</v>
      </c>
      <c r="AH238" s="57">
        <f t="shared" si="102"/>
        <v>0</v>
      </c>
      <c r="AI238" s="59" t="str">
        <f t="shared" si="25"/>
        <v>SELEZIONARE NUMERO AUTORI</v>
      </c>
      <c r="AJ238" s="59"/>
      <c r="AK238" s="51"/>
      <c r="AL238" s="56" t="s">
        <v>576</v>
      </c>
      <c r="AM238" s="57">
        <f t="shared" si="26"/>
        <v>0</v>
      </c>
      <c r="AN238" s="57">
        <f t="shared" si="27"/>
        <v>0</v>
      </c>
      <c r="AO238" s="57">
        <f t="shared" si="28"/>
        <v>0</v>
      </c>
      <c r="AP238" s="57">
        <f t="shared" si="29"/>
        <v>0</v>
      </c>
      <c r="AQ238" s="57">
        <f t="shared" si="30"/>
        <v>0</v>
      </c>
      <c r="AR238" s="57">
        <f t="shared" si="31"/>
        <v>0</v>
      </c>
      <c r="AT238" s="56" t="s">
        <v>576</v>
      </c>
      <c r="AU238" s="57">
        <f t="shared" si="32"/>
        <v>0</v>
      </c>
      <c r="AV238" s="57">
        <f t="shared" si="33"/>
        <v>0</v>
      </c>
      <c r="AW238" s="57">
        <f t="shared" si="34"/>
        <v>0</v>
      </c>
      <c r="AX238" s="57">
        <f t="shared" si="35"/>
        <v>0</v>
      </c>
      <c r="AY238" s="57">
        <f t="shared" si="36"/>
        <v>0</v>
      </c>
      <c r="AZ238" s="57">
        <f t="shared" si="37"/>
        <v>0</v>
      </c>
      <c r="BA238" s="57">
        <f t="shared" si="38"/>
        <v>0</v>
      </c>
      <c r="BB238" s="57">
        <f t="shared" si="39"/>
        <v>0</v>
      </c>
      <c r="BC238" s="57">
        <f t="shared" si="40"/>
        <v>0</v>
      </c>
      <c r="BD238" s="57">
        <f t="shared" si="41"/>
        <v>0</v>
      </c>
      <c r="BE238" s="57">
        <f t="shared" si="42"/>
        <v>0</v>
      </c>
      <c r="BF238" s="57">
        <f t="shared" si="43"/>
        <v>0</v>
      </c>
      <c r="BG238" s="57">
        <f t="shared" si="44"/>
        <v>0</v>
      </c>
      <c r="BH238" s="57">
        <f t="shared" si="45"/>
        <v>0</v>
      </c>
      <c r="BI238" s="57">
        <f t="shared" si="46"/>
        <v>0</v>
      </c>
      <c r="BJ238" s="57">
        <f t="shared" si="47"/>
        <v>0</v>
      </c>
      <c r="BK238" s="57">
        <f t="shared" si="48"/>
        <v>0</v>
      </c>
      <c r="BL238" s="57">
        <f t="shared" si="49"/>
        <v>0</v>
      </c>
      <c r="BM238" s="57">
        <f t="shared" si="50"/>
        <v>0</v>
      </c>
      <c r="BN238" s="57">
        <f t="shared" si="51"/>
        <v>0</v>
      </c>
    </row>
    <row r="239" spans="2:66" ht="12.75" hidden="1" customHeight="1" x14ac:dyDescent="0.35">
      <c r="B239" s="1"/>
      <c r="C239" s="6" t="s">
        <v>44</v>
      </c>
      <c r="D239" s="1"/>
      <c r="E239" s="1"/>
      <c r="F239" s="7" t="s">
        <v>469</v>
      </c>
      <c r="G239" s="1"/>
      <c r="H239" s="1"/>
      <c r="I239" s="57" t="s">
        <v>577</v>
      </c>
      <c r="J239" s="57">
        <f t="shared" si="3"/>
        <v>0</v>
      </c>
      <c r="K239" s="57">
        <f t="shared" si="4"/>
        <v>0</v>
      </c>
      <c r="L239" s="57">
        <f t="shared" si="5"/>
        <v>0</v>
      </c>
      <c r="M239" s="57">
        <f t="shared" si="6"/>
        <v>0</v>
      </c>
      <c r="N239" s="57">
        <f t="shared" si="7"/>
        <v>0</v>
      </c>
      <c r="O239" s="58">
        <f t="shared" si="8"/>
        <v>0</v>
      </c>
      <c r="P239" s="58">
        <f t="shared" ref="P239:Q239" si="112">IF(C73="Contributo in volume collettaneo",1,0)</f>
        <v>0</v>
      </c>
      <c r="Q239" s="58">
        <f t="shared" si="112"/>
        <v>0</v>
      </c>
      <c r="R239" s="57">
        <f t="shared" si="10"/>
        <v>0</v>
      </c>
      <c r="S239" s="57">
        <f t="shared" si="11"/>
        <v>0</v>
      </c>
      <c r="T239" s="57">
        <f t="shared" si="12"/>
        <v>0</v>
      </c>
      <c r="U239" s="57">
        <f t="shared" si="13"/>
        <v>0</v>
      </c>
      <c r="V239" s="57">
        <f t="shared" si="14"/>
        <v>0</v>
      </c>
      <c r="W239" s="57">
        <f t="shared" si="15"/>
        <v>0</v>
      </c>
      <c r="X239" s="58">
        <f t="shared" si="16"/>
        <v>0</v>
      </c>
      <c r="Y239" s="56" t="s">
        <v>577</v>
      </c>
      <c r="Z239" s="57">
        <f t="shared" si="17"/>
        <v>0</v>
      </c>
      <c r="AA239" s="57">
        <f t="shared" si="18"/>
        <v>0</v>
      </c>
      <c r="AB239" s="57">
        <f t="shared" si="19"/>
        <v>0</v>
      </c>
      <c r="AC239" s="57">
        <f t="shared" si="20"/>
        <v>0</v>
      </c>
      <c r="AD239" s="57">
        <f t="shared" si="21"/>
        <v>0</v>
      </c>
      <c r="AE239" s="57">
        <f t="shared" si="22"/>
        <v>0</v>
      </c>
      <c r="AF239" s="57">
        <f t="shared" si="23"/>
        <v>0</v>
      </c>
      <c r="AG239" s="57">
        <f t="shared" si="102"/>
        <v>0</v>
      </c>
      <c r="AH239" s="57">
        <f t="shared" si="102"/>
        <v>0</v>
      </c>
      <c r="AI239" s="59" t="str">
        <f t="shared" si="25"/>
        <v>SELEZIONARE NUMERO AUTORI</v>
      </c>
      <c r="AJ239" s="59"/>
      <c r="AK239" s="51"/>
      <c r="AL239" s="56" t="s">
        <v>577</v>
      </c>
      <c r="AM239" s="57">
        <f t="shared" si="26"/>
        <v>0</v>
      </c>
      <c r="AN239" s="57">
        <f t="shared" si="27"/>
        <v>0</v>
      </c>
      <c r="AO239" s="57">
        <f t="shared" si="28"/>
        <v>0</v>
      </c>
      <c r="AP239" s="57">
        <f t="shared" si="29"/>
        <v>0</v>
      </c>
      <c r="AQ239" s="57">
        <f t="shared" si="30"/>
        <v>0</v>
      </c>
      <c r="AR239" s="57">
        <f t="shared" si="31"/>
        <v>0</v>
      </c>
      <c r="AT239" s="56" t="s">
        <v>577</v>
      </c>
      <c r="AU239" s="57">
        <f t="shared" si="32"/>
        <v>0</v>
      </c>
      <c r="AV239" s="57">
        <f t="shared" si="33"/>
        <v>0</v>
      </c>
      <c r="AW239" s="57">
        <f t="shared" si="34"/>
        <v>0</v>
      </c>
      <c r="AX239" s="57">
        <f t="shared" si="35"/>
        <v>0</v>
      </c>
      <c r="AY239" s="57">
        <f t="shared" si="36"/>
        <v>0</v>
      </c>
      <c r="AZ239" s="57">
        <f t="shared" si="37"/>
        <v>0</v>
      </c>
      <c r="BA239" s="57">
        <f t="shared" si="38"/>
        <v>0</v>
      </c>
      <c r="BB239" s="57">
        <f t="shared" si="39"/>
        <v>0</v>
      </c>
      <c r="BC239" s="57">
        <f t="shared" si="40"/>
        <v>0</v>
      </c>
      <c r="BD239" s="57">
        <f t="shared" si="41"/>
        <v>0</v>
      </c>
      <c r="BE239" s="57">
        <f t="shared" si="42"/>
        <v>0</v>
      </c>
      <c r="BF239" s="57">
        <f t="shared" si="43"/>
        <v>0</v>
      </c>
      <c r="BG239" s="57">
        <f t="shared" si="44"/>
        <v>0</v>
      </c>
      <c r="BH239" s="57">
        <f t="shared" si="45"/>
        <v>0</v>
      </c>
      <c r="BI239" s="57">
        <f t="shared" si="46"/>
        <v>0</v>
      </c>
      <c r="BJ239" s="57">
        <f t="shared" si="47"/>
        <v>0</v>
      </c>
      <c r="BK239" s="57">
        <f t="shared" si="48"/>
        <v>0</v>
      </c>
      <c r="BL239" s="57">
        <f t="shared" si="49"/>
        <v>0</v>
      </c>
      <c r="BM239" s="57">
        <f t="shared" si="50"/>
        <v>0</v>
      </c>
      <c r="BN239" s="57">
        <f t="shared" si="51"/>
        <v>0</v>
      </c>
    </row>
    <row r="240" spans="2:66" ht="12.75" hidden="1" customHeight="1" x14ac:dyDescent="0.35">
      <c r="B240" s="1"/>
      <c r="C240" s="6" t="s">
        <v>45</v>
      </c>
      <c r="D240" s="1"/>
      <c r="E240" s="1"/>
      <c r="F240" s="7" t="s">
        <v>431</v>
      </c>
      <c r="G240" s="1"/>
      <c r="H240" s="1"/>
      <c r="I240" s="57" t="s">
        <v>578</v>
      </c>
      <c r="J240" s="57">
        <f t="shared" si="3"/>
        <v>0</v>
      </c>
      <c r="K240" s="57">
        <f t="shared" si="4"/>
        <v>0</v>
      </c>
      <c r="L240" s="57">
        <f t="shared" si="5"/>
        <v>0</v>
      </c>
      <c r="M240" s="57">
        <f t="shared" si="6"/>
        <v>0</v>
      </c>
      <c r="N240" s="57">
        <f t="shared" si="7"/>
        <v>0</v>
      </c>
      <c r="O240" s="58">
        <f t="shared" si="8"/>
        <v>0</v>
      </c>
      <c r="P240" s="58">
        <f t="shared" ref="P240:Q240" si="113">IF(C74="Contributo in volume collettaneo",1,0)</f>
        <v>0</v>
      </c>
      <c r="Q240" s="58">
        <f t="shared" si="113"/>
        <v>0</v>
      </c>
      <c r="R240" s="57">
        <f t="shared" si="10"/>
        <v>0</v>
      </c>
      <c r="S240" s="57">
        <f t="shared" si="11"/>
        <v>0</v>
      </c>
      <c r="T240" s="57">
        <f t="shared" si="12"/>
        <v>0</v>
      </c>
      <c r="U240" s="57">
        <f t="shared" si="13"/>
        <v>0</v>
      </c>
      <c r="V240" s="57">
        <f t="shared" si="14"/>
        <v>0</v>
      </c>
      <c r="W240" s="57">
        <f t="shared" si="15"/>
        <v>0</v>
      </c>
      <c r="X240" s="58">
        <f t="shared" si="16"/>
        <v>0</v>
      </c>
      <c r="Y240" s="56" t="s">
        <v>578</v>
      </c>
      <c r="Z240" s="57">
        <f t="shared" si="17"/>
        <v>0</v>
      </c>
      <c r="AA240" s="57">
        <f t="shared" si="18"/>
        <v>0</v>
      </c>
      <c r="AB240" s="57">
        <f t="shared" si="19"/>
        <v>0</v>
      </c>
      <c r="AC240" s="57">
        <f t="shared" si="20"/>
        <v>0</v>
      </c>
      <c r="AD240" s="57">
        <f t="shared" si="21"/>
        <v>0</v>
      </c>
      <c r="AE240" s="57">
        <f t="shared" si="22"/>
        <v>0</v>
      </c>
      <c r="AF240" s="57">
        <f t="shared" si="23"/>
        <v>0</v>
      </c>
      <c r="AG240" s="57">
        <f t="shared" si="102"/>
        <v>0</v>
      </c>
      <c r="AH240" s="57">
        <f t="shared" si="102"/>
        <v>0</v>
      </c>
      <c r="AI240" s="59" t="str">
        <f t="shared" si="25"/>
        <v>SELEZIONARE NUMERO AUTORI</v>
      </c>
      <c r="AJ240" s="59"/>
      <c r="AK240" s="51"/>
      <c r="AL240" s="56" t="s">
        <v>578</v>
      </c>
      <c r="AM240" s="57">
        <f t="shared" si="26"/>
        <v>0</v>
      </c>
      <c r="AN240" s="57">
        <f t="shared" si="27"/>
        <v>0</v>
      </c>
      <c r="AO240" s="57">
        <f t="shared" si="28"/>
        <v>0</v>
      </c>
      <c r="AP240" s="57">
        <f t="shared" si="29"/>
        <v>0</v>
      </c>
      <c r="AQ240" s="57">
        <f t="shared" si="30"/>
        <v>0</v>
      </c>
      <c r="AR240" s="57">
        <f t="shared" si="31"/>
        <v>0</v>
      </c>
      <c r="AT240" s="56" t="s">
        <v>578</v>
      </c>
      <c r="AU240" s="57">
        <f t="shared" si="32"/>
        <v>0</v>
      </c>
      <c r="AV240" s="57">
        <f t="shared" si="33"/>
        <v>0</v>
      </c>
      <c r="AW240" s="57">
        <f t="shared" si="34"/>
        <v>0</v>
      </c>
      <c r="AX240" s="57">
        <f t="shared" si="35"/>
        <v>0</v>
      </c>
      <c r="AY240" s="57">
        <f t="shared" si="36"/>
        <v>0</v>
      </c>
      <c r="AZ240" s="57">
        <f t="shared" si="37"/>
        <v>0</v>
      </c>
      <c r="BA240" s="57">
        <f t="shared" si="38"/>
        <v>0</v>
      </c>
      <c r="BB240" s="57">
        <f t="shared" si="39"/>
        <v>0</v>
      </c>
      <c r="BC240" s="57">
        <f t="shared" si="40"/>
        <v>0</v>
      </c>
      <c r="BD240" s="57">
        <f t="shared" si="41"/>
        <v>0</v>
      </c>
      <c r="BE240" s="57">
        <f t="shared" si="42"/>
        <v>0</v>
      </c>
      <c r="BF240" s="57">
        <f t="shared" si="43"/>
        <v>0</v>
      </c>
      <c r="BG240" s="57">
        <f t="shared" si="44"/>
        <v>0</v>
      </c>
      <c r="BH240" s="57">
        <f t="shared" si="45"/>
        <v>0</v>
      </c>
      <c r="BI240" s="57">
        <f t="shared" si="46"/>
        <v>0</v>
      </c>
      <c r="BJ240" s="57">
        <f t="shared" si="47"/>
        <v>0</v>
      </c>
      <c r="BK240" s="57">
        <f t="shared" si="48"/>
        <v>0</v>
      </c>
      <c r="BL240" s="57">
        <f t="shared" si="49"/>
        <v>0</v>
      </c>
      <c r="BM240" s="57">
        <f t="shared" si="50"/>
        <v>0</v>
      </c>
      <c r="BN240" s="57">
        <f t="shared" si="51"/>
        <v>0</v>
      </c>
    </row>
    <row r="241" spans="2:66" ht="12.75" hidden="1" customHeight="1" x14ac:dyDescent="0.35">
      <c r="B241" s="1"/>
      <c r="C241" s="6" t="s">
        <v>46</v>
      </c>
      <c r="D241" s="1"/>
      <c r="E241" s="1"/>
      <c r="F241" s="7" t="s">
        <v>432</v>
      </c>
      <c r="G241" s="1"/>
      <c r="H241" s="1"/>
      <c r="I241" s="57" t="s">
        <v>579</v>
      </c>
      <c r="J241" s="57">
        <f t="shared" si="3"/>
        <v>0</v>
      </c>
      <c r="K241" s="57">
        <f t="shared" si="4"/>
        <v>0</v>
      </c>
      <c r="L241" s="57">
        <f t="shared" si="5"/>
        <v>0</v>
      </c>
      <c r="M241" s="57">
        <f t="shared" si="6"/>
        <v>0</v>
      </c>
      <c r="N241" s="57">
        <f t="shared" si="7"/>
        <v>0</v>
      </c>
      <c r="O241" s="58">
        <f t="shared" si="8"/>
        <v>0</v>
      </c>
      <c r="P241" s="58">
        <f t="shared" ref="P241:Q241" si="114">IF(C75="Contributo in volume collettaneo",1,0)</f>
        <v>0</v>
      </c>
      <c r="Q241" s="58">
        <f t="shared" si="114"/>
        <v>0</v>
      </c>
      <c r="R241" s="57">
        <f t="shared" si="10"/>
        <v>0</v>
      </c>
      <c r="S241" s="57">
        <f t="shared" si="11"/>
        <v>0</v>
      </c>
      <c r="T241" s="57">
        <f t="shared" si="12"/>
        <v>0</v>
      </c>
      <c r="U241" s="57">
        <f t="shared" si="13"/>
        <v>0</v>
      </c>
      <c r="V241" s="57">
        <f t="shared" si="14"/>
        <v>0</v>
      </c>
      <c r="W241" s="57">
        <f t="shared" si="15"/>
        <v>0</v>
      </c>
      <c r="X241" s="58">
        <f t="shared" si="16"/>
        <v>0</v>
      </c>
      <c r="Y241" s="56" t="s">
        <v>579</v>
      </c>
      <c r="Z241" s="57">
        <f t="shared" si="17"/>
        <v>0</v>
      </c>
      <c r="AA241" s="57">
        <f t="shared" si="18"/>
        <v>0</v>
      </c>
      <c r="AB241" s="57">
        <f t="shared" si="19"/>
        <v>0</v>
      </c>
      <c r="AC241" s="57">
        <f t="shared" si="20"/>
        <v>0</v>
      </c>
      <c r="AD241" s="57">
        <f t="shared" si="21"/>
        <v>0</v>
      </c>
      <c r="AE241" s="57">
        <f t="shared" si="22"/>
        <v>0</v>
      </c>
      <c r="AF241" s="57">
        <f t="shared" si="23"/>
        <v>0</v>
      </c>
      <c r="AG241" s="57">
        <f t="shared" si="102"/>
        <v>0</v>
      </c>
      <c r="AH241" s="57">
        <f t="shared" si="102"/>
        <v>0</v>
      </c>
      <c r="AI241" s="59" t="str">
        <f t="shared" si="25"/>
        <v>SELEZIONARE NUMERO AUTORI</v>
      </c>
      <c r="AJ241" s="59"/>
      <c r="AK241" s="51"/>
      <c r="AL241" s="56" t="s">
        <v>579</v>
      </c>
      <c r="AM241" s="57">
        <f t="shared" si="26"/>
        <v>0</v>
      </c>
      <c r="AN241" s="57">
        <f t="shared" si="27"/>
        <v>0</v>
      </c>
      <c r="AO241" s="57">
        <f t="shared" si="28"/>
        <v>0</v>
      </c>
      <c r="AP241" s="57">
        <f t="shared" si="29"/>
        <v>0</v>
      </c>
      <c r="AQ241" s="57">
        <f t="shared" si="30"/>
        <v>0</v>
      </c>
      <c r="AR241" s="57">
        <f t="shared" si="31"/>
        <v>0</v>
      </c>
      <c r="AT241" s="56" t="s">
        <v>579</v>
      </c>
      <c r="AU241" s="57">
        <f t="shared" si="32"/>
        <v>0</v>
      </c>
      <c r="AV241" s="57">
        <f t="shared" si="33"/>
        <v>0</v>
      </c>
      <c r="AW241" s="57">
        <f t="shared" si="34"/>
        <v>0</v>
      </c>
      <c r="AX241" s="57">
        <f t="shared" si="35"/>
        <v>0</v>
      </c>
      <c r="AY241" s="57">
        <f t="shared" si="36"/>
        <v>0</v>
      </c>
      <c r="AZ241" s="57">
        <f t="shared" si="37"/>
        <v>0</v>
      </c>
      <c r="BA241" s="57">
        <f t="shared" si="38"/>
        <v>0</v>
      </c>
      <c r="BB241" s="57">
        <f t="shared" si="39"/>
        <v>0</v>
      </c>
      <c r="BC241" s="57">
        <f t="shared" si="40"/>
        <v>0</v>
      </c>
      <c r="BD241" s="57">
        <f t="shared" si="41"/>
        <v>0</v>
      </c>
      <c r="BE241" s="57">
        <f t="shared" si="42"/>
        <v>0</v>
      </c>
      <c r="BF241" s="57">
        <f t="shared" si="43"/>
        <v>0</v>
      </c>
      <c r="BG241" s="57">
        <f t="shared" si="44"/>
        <v>0</v>
      </c>
      <c r="BH241" s="57">
        <f t="shared" si="45"/>
        <v>0</v>
      </c>
      <c r="BI241" s="57">
        <f t="shared" si="46"/>
        <v>0</v>
      </c>
      <c r="BJ241" s="57">
        <f t="shared" si="47"/>
        <v>0</v>
      </c>
      <c r="BK241" s="57">
        <f t="shared" si="48"/>
        <v>0</v>
      </c>
      <c r="BL241" s="57">
        <f t="shared" si="49"/>
        <v>0</v>
      </c>
      <c r="BM241" s="57">
        <f t="shared" si="50"/>
        <v>0</v>
      </c>
      <c r="BN241" s="57">
        <f t="shared" si="51"/>
        <v>0</v>
      </c>
    </row>
    <row r="242" spans="2:66" ht="12.75" hidden="1" customHeight="1" x14ac:dyDescent="0.35">
      <c r="B242" s="1"/>
      <c r="C242" s="6" t="s">
        <v>47</v>
      </c>
      <c r="D242" s="1"/>
      <c r="E242" s="1"/>
      <c r="F242" s="7" t="s">
        <v>433</v>
      </c>
      <c r="G242" s="1"/>
      <c r="H242" s="1"/>
      <c r="I242" s="57" t="s">
        <v>580</v>
      </c>
      <c r="J242" s="57">
        <f t="shared" si="3"/>
        <v>0</v>
      </c>
      <c r="K242" s="57">
        <f t="shared" si="4"/>
        <v>0</v>
      </c>
      <c r="L242" s="57">
        <f t="shared" si="5"/>
        <v>0</v>
      </c>
      <c r="M242" s="57">
        <f t="shared" si="6"/>
        <v>0</v>
      </c>
      <c r="N242" s="57">
        <f t="shared" si="7"/>
        <v>0</v>
      </c>
      <c r="O242" s="58">
        <f t="shared" si="8"/>
        <v>0</v>
      </c>
      <c r="P242" s="58">
        <f t="shared" ref="P242:Q242" si="115">IF(C76="Contributo in volume collettaneo",1,0)</f>
        <v>0</v>
      </c>
      <c r="Q242" s="58">
        <f t="shared" si="115"/>
        <v>0</v>
      </c>
      <c r="R242" s="57">
        <f t="shared" si="10"/>
        <v>0</v>
      </c>
      <c r="S242" s="57">
        <f t="shared" si="11"/>
        <v>0</v>
      </c>
      <c r="T242" s="57">
        <f t="shared" si="12"/>
        <v>0</v>
      </c>
      <c r="U242" s="57">
        <f t="shared" si="13"/>
        <v>0</v>
      </c>
      <c r="V242" s="57">
        <f t="shared" si="14"/>
        <v>0</v>
      </c>
      <c r="W242" s="57">
        <f t="shared" si="15"/>
        <v>0</v>
      </c>
      <c r="X242" s="58">
        <f t="shared" si="16"/>
        <v>0</v>
      </c>
      <c r="Y242" s="56" t="s">
        <v>580</v>
      </c>
      <c r="Z242" s="57">
        <f t="shared" si="17"/>
        <v>0</v>
      </c>
      <c r="AA242" s="57">
        <f t="shared" si="18"/>
        <v>0</v>
      </c>
      <c r="AB242" s="57">
        <f t="shared" si="19"/>
        <v>0</v>
      </c>
      <c r="AC242" s="57">
        <f t="shared" si="20"/>
        <v>0</v>
      </c>
      <c r="AD242" s="57">
        <f t="shared" si="21"/>
        <v>0</v>
      </c>
      <c r="AE242" s="57">
        <f t="shared" si="22"/>
        <v>0</v>
      </c>
      <c r="AF242" s="57">
        <f t="shared" si="23"/>
        <v>0</v>
      </c>
      <c r="AG242" s="57">
        <f t="shared" si="102"/>
        <v>0</v>
      </c>
      <c r="AH242" s="57">
        <f t="shared" si="102"/>
        <v>0</v>
      </c>
      <c r="AI242" s="59" t="str">
        <f t="shared" si="25"/>
        <v>SELEZIONARE NUMERO AUTORI</v>
      </c>
      <c r="AJ242" s="59"/>
      <c r="AK242" s="51"/>
      <c r="AL242" s="56" t="s">
        <v>580</v>
      </c>
      <c r="AM242" s="57">
        <f t="shared" si="26"/>
        <v>0</v>
      </c>
      <c r="AN242" s="57">
        <f t="shared" si="27"/>
        <v>0</v>
      </c>
      <c r="AO242" s="57">
        <f t="shared" si="28"/>
        <v>0</v>
      </c>
      <c r="AP242" s="57">
        <f t="shared" si="29"/>
        <v>0</v>
      </c>
      <c r="AQ242" s="57">
        <f t="shared" si="30"/>
        <v>0</v>
      </c>
      <c r="AR242" s="57">
        <f t="shared" si="31"/>
        <v>0</v>
      </c>
      <c r="AT242" s="56" t="s">
        <v>580</v>
      </c>
      <c r="AU242" s="57">
        <f t="shared" si="32"/>
        <v>0</v>
      </c>
      <c r="AV242" s="57">
        <f t="shared" si="33"/>
        <v>0</v>
      </c>
      <c r="AW242" s="57">
        <f t="shared" si="34"/>
        <v>0</v>
      </c>
      <c r="AX242" s="57">
        <f t="shared" si="35"/>
        <v>0</v>
      </c>
      <c r="AY242" s="57">
        <f t="shared" si="36"/>
        <v>0</v>
      </c>
      <c r="AZ242" s="57">
        <f t="shared" si="37"/>
        <v>0</v>
      </c>
      <c r="BA242" s="57">
        <f t="shared" si="38"/>
        <v>0</v>
      </c>
      <c r="BB242" s="57">
        <f t="shared" si="39"/>
        <v>0</v>
      </c>
      <c r="BC242" s="57">
        <f t="shared" si="40"/>
        <v>0</v>
      </c>
      <c r="BD242" s="57">
        <f t="shared" si="41"/>
        <v>0</v>
      </c>
      <c r="BE242" s="57">
        <f t="shared" si="42"/>
        <v>0</v>
      </c>
      <c r="BF242" s="57">
        <f t="shared" si="43"/>
        <v>0</v>
      </c>
      <c r="BG242" s="57">
        <f t="shared" si="44"/>
        <v>0</v>
      </c>
      <c r="BH242" s="57">
        <f t="shared" si="45"/>
        <v>0</v>
      </c>
      <c r="BI242" s="57">
        <f t="shared" si="46"/>
        <v>0</v>
      </c>
      <c r="BJ242" s="57">
        <f t="shared" si="47"/>
        <v>0</v>
      </c>
      <c r="BK242" s="57">
        <f t="shared" si="48"/>
        <v>0</v>
      </c>
      <c r="BL242" s="57">
        <f t="shared" si="49"/>
        <v>0</v>
      </c>
      <c r="BM242" s="57">
        <f t="shared" si="50"/>
        <v>0</v>
      </c>
      <c r="BN242" s="57">
        <f t="shared" si="51"/>
        <v>0</v>
      </c>
    </row>
    <row r="243" spans="2:66" ht="12.75" hidden="1" customHeight="1" x14ac:dyDescent="0.35">
      <c r="B243" s="1"/>
      <c r="C243" s="6" t="s">
        <v>48</v>
      </c>
      <c r="D243" s="1"/>
      <c r="E243" s="1"/>
      <c r="F243" s="7" t="s">
        <v>434</v>
      </c>
      <c r="G243" s="1"/>
      <c r="H243" s="1"/>
      <c r="I243" s="57" t="s">
        <v>581</v>
      </c>
      <c r="J243" s="57">
        <f t="shared" si="3"/>
        <v>0</v>
      </c>
      <c r="K243" s="57">
        <f t="shared" si="4"/>
        <v>0</v>
      </c>
      <c r="L243" s="57">
        <f t="shared" si="5"/>
        <v>0</v>
      </c>
      <c r="M243" s="57">
        <f t="shared" si="6"/>
        <v>0</v>
      </c>
      <c r="N243" s="57">
        <f t="shared" si="7"/>
        <v>0</v>
      </c>
      <c r="O243" s="58">
        <f t="shared" si="8"/>
        <v>0</v>
      </c>
      <c r="P243" s="58">
        <f t="shared" ref="P243:Q243" si="116">IF(C77="Contributo in volume collettaneo",1,0)</f>
        <v>0</v>
      </c>
      <c r="Q243" s="58">
        <f t="shared" si="116"/>
        <v>0</v>
      </c>
      <c r="R243" s="57">
        <f t="shared" si="10"/>
        <v>0</v>
      </c>
      <c r="S243" s="57">
        <f t="shared" si="11"/>
        <v>0</v>
      </c>
      <c r="T243" s="57">
        <f t="shared" si="12"/>
        <v>0</v>
      </c>
      <c r="U243" s="57">
        <f t="shared" si="13"/>
        <v>0</v>
      </c>
      <c r="V243" s="57">
        <f t="shared" si="14"/>
        <v>0</v>
      </c>
      <c r="W243" s="57">
        <f t="shared" si="15"/>
        <v>0</v>
      </c>
      <c r="X243" s="58">
        <f t="shared" si="16"/>
        <v>0</v>
      </c>
      <c r="Y243" s="56" t="s">
        <v>581</v>
      </c>
      <c r="Z243" s="57">
        <f t="shared" si="17"/>
        <v>0</v>
      </c>
      <c r="AA243" s="57">
        <f t="shared" si="18"/>
        <v>0</v>
      </c>
      <c r="AB243" s="57">
        <f t="shared" si="19"/>
        <v>0</v>
      </c>
      <c r="AC243" s="57">
        <f t="shared" si="20"/>
        <v>0</v>
      </c>
      <c r="AD243" s="57">
        <f t="shared" si="21"/>
        <v>0</v>
      </c>
      <c r="AE243" s="57">
        <f t="shared" si="22"/>
        <v>0</v>
      </c>
      <c r="AF243" s="57">
        <f t="shared" si="23"/>
        <v>0</v>
      </c>
      <c r="AG243" s="57">
        <f t="shared" si="102"/>
        <v>0</v>
      </c>
      <c r="AH243" s="57">
        <f t="shared" si="102"/>
        <v>0</v>
      </c>
      <c r="AI243" s="59" t="str">
        <f t="shared" si="25"/>
        <v>SELEZIONARE NUMERO AUTORI</v>
      </c>
      <c r="AJ243" s="59"/>
      <c r="AK243" s="51"/>
      <c r="AL243" s="56" t="s">
        <v>581</v>
      </c>
      <c r="AM243" s="57">
        <f t="shared" si="26"/>
        <v>0</v>
      </c>
      <c r="AN243" s="57">
        <f t="shared" si="27"/>
        <v>0</v>
      </c>
      <c r="AO243" s="57">
        <f t="shared" si="28"/>
        <v>0</v>
      </c>
      <c r="AP243" s="57">
        <f t="shared" si="29"/>
        <v>0</v>
      </c>
      <c r="AQ243" s="57">
        <f t="shared" si="30"/>
        <v>0</v>
      </c>
      <c r="AR243" s="57">
        <f t="shared" si="31"/>
        <v>0</v>
      </c>
      <c r="AT243" s="56" t="s">
        <v>581</v>
      </c>
      <c r="AU243" s="57">
        <f t="shared" si="32"/>
        <v>0</v>
      </c>
      <c r="AV243" s="57">
        <f t="shared" si="33"/>
        <v>0</v>
      </c>
      <c r="AW243" s="57">
        <f t="shared" si="34"/>
        <v>0</v>
      </c>
      <c r="AX243" s="57">
        <f t="shared" si="35"/>
        <v>0</v>
      </c>
      <c r="AY243" s="57">
        <f t="shared" si="36"/>
        <v>0</v>
      </c>
      <c r="AZ243" s="57">
        <f t="shared" si="37"/>
        <v>0</v>
      </c>
      <c r="BA243" s="57">
        <f t="shared" si="38"/>
        <v>0</v>
      </c>
      <c r="BB243" s="57">
        <f t="shared" si="39"/>
        <v>0</v>
      </c>
      <c r="BC243" s="57">
        <f t="shared" si="40"/>
        <v>0</v>
      </c>
      <c r="BD243" s="57">
        <f t="shared" si="41"/>
        <v>0</v>
      </c>
      <c r="BE243" s="57">
        <f t="shared" si="42"/>
        <v>0</v>
      </c>
      <c r="BF243" s="57">
        <f t="shared" si="43"/>
        <v>0</v>
      </c>
      <c r="BG243" s="57">
        <f t="shared" si="44"/>
        <v>0</v>
      </c>
      <c r="BH243" s="57">
        <f t="shared" si="45"/>
        <v>0</v>
      </c>
      <c r="BI243" s="57">
        <f t="shared" si="46"/>
        <v>0</v>
      </c>
      <c r="BJ243" s="57">
        <f t="shared" si="47"/>
        <v>0</v>
      </c>
      <c r="BK243" s="57">
        <f t="shared" si="48"/>
        <v>0</v>
      </c>
      <c r="BL243" s="57">
        <f t="shared" si="49"/>
        <v>0</v>
      </c>
      <c r="BM243" s="57">
        <f t="shared" si="50"/>
        <v>0</v>
      </c>
      <c r="BN243" s="57">
        <f t="shared" si="51"/>
        <v>0</v>
      </c>
    </row>
    <row r="244" spans="2:66" ht="12.75" hidden="1" customHeight="1" x14ac:dyDescent="0.3">
      <c r="B244" s="1"/>
      <c r="C244" s="6" t="s">
        <v>49</v>
      </c>
      <c r="D244" s="1"/>
      <c r="E244" s="1"/>
      <c r="F244" s="1"/>
      <c r="G244" s="1"/>
      <c r="H244" s="1"/>
      <c r="I244" s="57" t="s">
        <v>582</v>
      </c>
      <c r="J244" s="57">
        <f t="shared" si="3"/>
        <v>0</v>
      </c>
      <c r="K244" s="57">
        <f t="shared" si="4"/>
        <v>0</v>
      </c>
      <c r="L244" s="57">
        <f t="shared" si="5"/>
        <v>0</v>
      </c>
      <c r="M244" s="57">
        <f t="shared" si="6"/>
        <v>0</v>
      </c>
      <c r="N244" s="57">
        <f t="shared" si="7"/>
        <v>0</v>
      </c>
      <c r="O244" s="58">
        <f t="shared" si="8"/>
        <v>0</v>
      </c>
      <c r="P244" s="58">
        <f t="shared" ref="P244:Q244" si="117">IF(C78="Contributo in volume collettaneo",1,0)</f>
        <v>0</v>
      </c>
      <c r="Q244" s="58">
        <f t="shared" si="117"/>
        <v>0</v>
      </c>
      <c r="R244" s="57">
        <f t="shared" si="10"/>
        <v>0</v>
      </c>
      <c r="S244" s="57">
        <f t="shared" si="11"/>
        <v>0</v>
      </c>
      <c r="T244" s="57">
        <f t="shared" si="12"/>
        <v>0</v>
      </c>
      <c r="U244" s="57">
        <f t="shared" si="13"/>
        <v>0</v>
      </c>
      <c r="V244" s="57">
        <f t="shared" si="14"/>
        <v>0</v>
      </c>
      <c r="W244" s="57">
        <f t="shared" si="15"/>
        <v>0</v>
      </c>
      <c r="X244" s="58">
        <f t="shared" si="16"/>
        <v>0</v>
      </c>
      <c r="Y244" s="56" t="s">
        <v>582</v>
      </c>
      <c r="Z244" s="57">
        <f t="shared" si="17"/>
        <v>0</v>
      </c>
      <c r="AA244" s="57">
        <f t="shared" si="18"/>
        <v>0</v>
      </c>
      <c r="AB244" s="57">
        <f t="shared" si="19"/>
        <v>0</v>
      </c>
      <c r="AC244" s="57">
        <f t="shared" si="20"/>
        <v>0</v>
      </c>
      <c r="AD244" s="57">
        <f t="shared" si="21"/>
        <v>0</v>
      </c>
      <c r="AE244" s="57">
        <f t="shared" si="22"/>
        <v>0</v>
      </c>
      <c r="AF244" s="57">
        <f t="shared" si="23"/>
        <v>0</v>
      </c>
      <c r="AG244" s="57">
        <f t="shared" si="102"/>
        <v>0</v>
      </c>
      <c r="AH244" s="57">
        <f t="shared" si="102"/>
        <v>0</v>
      </c>
      <c r="AI244" s="59" t="str">
        <f t="shared" si="25"/>
        <v>SELEZIONARE NUMERO AUTORI</v>
      </c>
      <c r="AJ244" s="59"/>
      <c r="AK244" s="51"/>
      <c r="AL244" s="56" t="s">
        <v>582</v>
      </c>
      <c r="AM244" s="57">
        <f t="shared" si="26"/>
        <v>0</v>
      </c>
      <c r="AN244" s="57">
        <f t="shared" si="27"/>
        <v>0</v>
      </c>
      <c r="AO244" s="57">
        <f t="shared" si="28"/>
        <v>0</v>
      </c>
      <c r="AP244" s="57">
        <f t="shared" si="29"/>
        <v>0</v>
      </c>
      <c r="AQ244" s="57">
        <f t="shared" si="30"/>
        <v>0</v>
      </c>
      <c r="AR244" s="57">
        <f t="shared" si="31"/>
        <v>0</v>
      </c>
      <c r="AT244" s="56" t="s">
        <v>582</v>
      </c>
      <c r="AU244" s="57">
        <f t="shared" si="32"/>
        <v>0</v>
      </c>
      <c r="AV244" s="57">
        <f t="shared" si="33"/>
        <v>0</v>
      </c>
      <c r="AW244" s="57">
        <f t="shared" si="34"/>
        <v>0</v>
      </c>
      <c r="AX244" s="57">
        <f t="shared" si="35"/>
        <v>0</v>
      </c>
      <c r="AY244" s="57">
        <f t="shared" si="36"/>
        <v>0</v>
      </c>
      <c r="AZ244" s="57">
        <f t="shared" si="37"/>
        <v>0</v>
      </c>
      <c r="BA244" s="57">
        <f t="shared" si="38"/>
        <v>0</v>
      </c>
      <c r="BB244" s="57">
        <f t="shared" si="39"/>
        <v>0</v>
      </c>
      <c r="BC244" s="57">
        <f t="shared" si="40"/>
        <v>0</v>
      </c>
      <c r="BD244" s="57">
        <f t="shared" si="41"/>
        <v>0</v>
      </c>
      <c r="BE244" s="57">
        <f t="shared" si="42"/>
        <v>0</v>
      </c>
      <c r="BF244" s="57">
        <f t="shared" si="43"/>
        <v>0</v>
      </c>
      <c r="BG244" s="57">
        <f t="shared" si="44"/>
        <v>0</v>
      </c>
      <c r="BH244" s="57">
        <f t="shared" si="45"/>
        <v>0</v>
      </c>
      <c r="BI244" s="57">
        <f t="shared" si="46"/>
        <v>0</v>
      </c>
      <c r="BJ244" s="57">
        <f t="shared" si="47"/>
        <v>0</v>
      </c>
      <c r="BK244" s="57">
        <f t="shared" si="48"/>
        <v>0</v>
      </c>
      <c r="BL244" s="57">
        <f t="shared" si="49"/>
        <v>0</v>
      </c>
      <c r="BM244" s="57">
        <f t="shared" si="50"/>
        <v>0</v>
      </c>
      <c r="BN244" s="57">
        <f t="shared" si="51"/>
        <v>0</v>
      </c>
    </row>
    <row r="245" spans="2:66" ht="12.75" hidden="1" customHeight="1" x14ac:dyDescent="0.35">
      <c r="B245" s="1"/>
      <c r="C245" s="6" t="s">
        <v>50</v>
      </c>
      <c r="D245" s="1"/>
      <c r="E245" s="1"/>
      <c r="F245" s="7" t="s">
        <v>469</v>
      </c>
      <c r="G245" s="1"/>
      <c r="H245" s="1"/>
      <c r="I245" s="57" t="s">
        <v>583</v>
      </c>
      <c r="J245" s="57">
        <f t="shared" ref="J245:J279" si="118">IF(C79="Contributo su rivista fascia 'A'- ANVUR",1,0)</f>
        <v>0</v>
      </c>
      <c r="K245" s="57">
        <f t="shared" ref="K245:K279" si="119">IF(C79="Contributo su rivista scientifica ANVUR diversa da fascia -A-",1,0)</f>
        <v>0</v>
      </c>
      <c r="L245" s="57">
        <f t="shared" ref="L245:L279" si="120">IF(D79="Contributo su altre riviste",1,0)</f>
        <v>0</v>
      </c>
      <c r="M245" s="57">
        <f t="shared" ref="M245:M279" si="121">IF(C79="Contributo su altre riviste",1,0)</f>
        <v>0</v>
      </c>
      <c r="N245" s="57">
        <f t="shared" ref="N245:N279" si="122">IF(C79="Monografia",1,0)</f>
        <v>0</v>
      </c>
      <c r="O245" s="58">
        <f t="shared" ref="O245:O279" si="123">IF(C79="Capitolo di libro",1,0)</f>
        <v>0</v>
      </c>
      <c r="P245" s="58">
        <f t="shared" ref="P245:Q245" si="124">IF(C79="Contributo in volume collettaneo",1,0)</f>
        <v>0</v>
      </c>
      <c r="Q245" s="58">
        <f t="shared" si="124"/>
        <v>0</v>
      </c>
      <c r="R245" s="57">
        <f t="shared" ref="R245:R279" si="125">IF(C79="Altri atti di convegno",1,0)</f>
        <v>0</v>
      </c>
      <c r="S245" s="57">
        <f t="shared" ref="S245:S279" si="126">IF(C79="Altro",1,0)</f>
        <v>0</v>
      </c>
      <c r="T245" s="57">
        <f t="shared" ref="T245:T279" si="127">IF(K79="2020",1,0)</f>
        <v>0</v>
      </c>
      <c r="U245" s="57">
        <f t="shared" ref="U245:U279" si="128">IF(K79="2021",1,0)</f>
        <v>0</v>
      </c>
      <c r="V245" s="57">
        <f t="shared" ref="V245:V279" si="129">IF(L79="2022",1,0)</f>
        <v>0</v>
      </c>
      <c r="W245" s="57">
        <f t="shared" ref="W245:W279" si="130">IF(M79="2023",1,0)</f>
        <v>0</v>
      </c>
      <c r="X245" s="58">
        <f t="shared" ref="X245:X279" si="131">IF(P79="Eleggibile",1,0)</f>
        <v>0</v>
      </c>
      <c r="Y245" s="56" t="s">
        <v>583</v>
      </c>
      <c r="Z245" s="57">
        <f t="shared" ref="Z245:Z279" si="132">IF(H79="Q1",1,0)</f>
        <v>0</v>
      </c>
      <c r="AA245" s="57">
        <f t="shared" ref="AA245:AA279" si="133">IF(H79="Q2",1,0)</f>
        <v>0</v>
      </c>
      <c r="AB245" s="57">
        <f t="shared" ref="AB245:AB279" si="134">IF(H79="Q3",1,0)</f>
        <v>0</v>
      </c>
      <c r="AC245" s="57">
        <f t="shared" ref="AC245:AC279" si="135">IF(H79="Q4",1,0)</f>
        <v>0</v>
      </c>
      <c r="AD245" s="57">
        <f t="shared" ref="AD245:AD279" si="136">IF(M79="Primo autore",1,0)</f>
        <v>0</v>
      </c>
      <c r="AE245" s="57">
        <f t="shared" ref="AE245:AE279" si="137">IF(M79="Ultimo autore",1,0)</f>
        <v>0</v>
      </c>
      <c r="AF245" s="57">
        <f t="shared" ref="AF245:AF279" si="138">IF(M79="Altro",1,0)</f>
        <v>0</v>
      </c>
      <c r="AG245" s="57">
        <f t="shared" ref="AG245:AH260" si="139">IF(N79="Sì",1,0)</f>
        <v>0</v>
      </c>
      <c r="AH245" s="57">
        <f t="shared" si="139"/>
        <v>0</v>
      </c>
      <c r="AI245" s="59" t="str">
        <f t="shared" ref="AI245:AI279" si="140">L79</f>
        <v>SELEZIONARE NUMERO AUTORI</v>
      </c>
      <c r="AJ245" s="59"/>
      <c r="AK245" s="51"/>
      <c r="AL245" s="56" t="s">
        <v>583</v>
      </c>
      <c r="AM245" s="57">
        <f t="shared" ref="AM245:AM279" si="141">IF(Q79="I - Diritti umani",1,0)</f>
        <v>0</v>
      </c>
      <c r="AN245" s="57">
        <f t="shared" ref="AN245:AN279" si="142">IF(Q79="II - Differenze di genere e pari opportunità",1,0)</f>
        <v>0</v>
      </c>
      <c r="AO245" s="57">
        <f t="shared" ref="AO245:AO279" si="143">IF(Q79="III - Sicurezza e benessere",1,0)</f>
        <v>0</v>
      </c>
      <c r="AP245" s="57">
        <f t="shared" ref="AP245:AP279" si="144">IF(Q79="IV - Sviluppo e innovazione tecnologica",1,0)</f>
        <v>0</v>
      </c>
      <c r="AQ245" s="57">
        <f t="shared" ref="AQ245:AQ279" si="145">IF(Q79="V - Cultura e turismo",1,0)</f>
        <v>0</v>
      </c>
      <c r="AR245" s="57">
        <f t="shared" ref="AR245:AR279" si="146">IF(Q79="Altro",1,0)</f>
        <v>0</v>
      </c>
      <c r="AT245" s="56" t="s">
        <v>583</v>
      </c>
      <c r="AU245" s="57">
        <f t="shared" ref="AU245:AU279" si="147">IF(L79="1",1,0)</f>
        <v>0</v>
      </c>
      <c r="AV245" s="57">
        <f t="shared" ref="AV245:AV279" si="148">IF(L79="2",1,0)</f>
        <v>0</v>
      </c>
      <c r="AW245" s="57">
        <f t="shared" ref="AW245:AW279" si="149">IF(L79="3",1,0)</f>
        <v>0</v>
      </c>
      <c r="AX245" s="57">
        <f t="shared" ref="AX245:AX279" si="150">IF(L79="4",1,0)</f>
        <v>0</v>
      </c>
      <c r="AY245" s="57">
        <f t="shared" ref="AY245:AY279" si="151">IF(L79="5",1,0)</f>
        <v>0</v>
      </c>
      <c r="AZ245" s="57">
        <f t="shared" ref="AZ245:AZ279" si="152">IF(L79="6",1,0)</f>
        <v>0</v>
      </c>
      <c r="BA245" s="57">
        <f t="shared" ref="BA245:BA279" si="153">IF(L79="7",1,0)</f>
        <v>0</v>
      </c>
      <c r="BB245" s="57">
        <f t="shared" ref="BB245:BB279" si="154">IF(L79="8",1,0)</f>
        <v>0</v>
      </c>
      <c r="BC245" s="57">
        <f t="shared" ref="BC245:BC279" si="155">IF(L79="9",1,0)</f>
        <v>0</v>
      </c>
      <c r="BD245" s="57">
        <f t="shared" ref="BD245:BD279" si="156">IF(L79="10",1,0)</f>
        <v>0</v>
      </c>
      <c r="BE245" s="57">
        <f t="shared" ref="BE245:BE279" si="157">IF(L79="11",1,0)</f>
        <v>0</v>
      </c>
      <c r="BF245" s="57">
        <f t="shared" ref="BF245:BF279" si="158">IF(L79="12",1,0)</f>
        <v>0</v>
      </c>
      <c r="BG245" s="57">
        <f t="shared" ref="BG245:BG279" si="159">IF(L79="13",1,0)</f>
        <v>0</v>
      </c>
      <c r="BH245" s="57">
        <f t="shared" ref="BH245:BH279" si="160">IF(L79="14",1,0)</f>
        <v>0</v>
      </c>
      <c r="BI245" s="57">
        <f t="shared" ref="BI245:BI279" si="161">IF(L79="15",1,0)</f>
        <v>0</v>
      </c>
      <c r="BJ245" s="57">
        <f t="shared" ref="BJ245:BJ279" si="162">IF(L79="16",1,0)</f>
        <v>0</v>
      </c>
      <c r="BK245" s="57">
        <f t="shared" ref="BK245:BK279" si="163">IF(L79="17",1,0)</f>
        <v>0</v>
      </c>
      <c r="BL245" s="57">
        <f t="shared" ref="BL245:BL279" si="164">IF(L79="18",1,0)</f>
        <v>0</v>
      </c>
      <c r="BM245" s="57">
        <f t="shared" ref="BM245:BM279" si="165">IF(L79="19",1,0)</f>
        <v>0</v>
      </c>
      <c r="BN245" s="57">
        <f t="shared" ref="BN245:BN279" si="166">IF(L79="20",1,0)</f>
        <v>0</v>
      </c>
    </row>
    <row r="246" spans="2:66" ht="12.75" hidden="1" customHeight="1" x14ac:dyDescent="0.35">
      <c r="B246" s="1"/>
      <c r="C246" s="6" t="s">
        <v>51</v>
      </c>
      <c r="D246" s="1"/>
      <c r="E246" s="1"/>
      <c r="F246" s="7" t="s">
        <v>437</v>
      </c>
      <c r="G246" s="1"/>
      <c r="H246" s="1"/>
      <c r="I246" s="57" t="s">
        <v>584</v>
      </c>
      <c r="J246" s="57">
        <f t="shared" si="118"/>
        <v>0</v>
      </c>
      <c r="K246" s="57">
        <f t="shared" si="119"/>
        <v>0</v>
      </c>
      <c r="L246" s="57">
        <f t="shared" si="120"/>
        <v>0</v>
      </c>
      <c r="M246" s="57">
        <f t="shared" si="121"/>
        <v>0</v>
      </c>
      <c r="N246" s="57">
        <f t="shared" si="122"/>
        <v>0</v>
      </c>
      <c r="O246" s="58">
        <f t="shared" si="123"/>
        <v>0</v>
      </c>
      <c r="P246" s="58">
        <f t="shared" ref="P246:Q246" si="167">IF(C80="Contributo in volume collettaneo",1,0)</f>
        <v>0</v>
      </c>
      <c r="Q246" s="58">
        <f t="shared" si="167"/>
        <v>0</v>
      </c>
      <c r="R246" s="57">
        <f t="shared" si="125"/>
        <v>0</v>
      </c>
      <c r="S246" s="57">
        <f t="shared" si="126"/>
        <v>0</v>
      </c>
      <c r="T246" s="57">
        <f t="shared" si="127"/>
        <v>0</v>
      </c>
      <c r="U246" s="57">
        <f t="shared" si="128"/>
        <v>0</v>
      </c>
      <c r="V246" s="57">
        <f t="shared" si="129"/>
        <v>0</v>
      </c>
      <c r="W246" s="57">
        <f t="shared" si="130"/>
        <v>0</v>
      </c>
      <c r="X246" s="58">
        <f t="shared" si="131"/>
        <v>0</v>
      </c>
      <c r="Y246" s="56" t="s">
        <v>584</v>
      </c>
      <c r="Z246" s="57">
        <f t="shared" si="132"/>
        <v>0</v>
      </c>
      <c r="AA246" s="57">
        <f t="shared" si="133"/>
        <v>0</v>
      </c>
      <c r="AB246" s="57">
        <f t="shared" si="134"/>
        <v>0</v>
      </c>
      <c r="AC246" s="57">
        <f t="shared" si="135"/>
        <v>0</v>
      </c>
      <c r="AD246" s="57">
        <f t="shared" si="136"/>
        <v>0</v>
      </c>
      <c r="AE246" s="57">
        <f t="shared" si="137"/>
        <v>0</v>
      </c>
      <c r="AF246" s="57">
        <f t="shared" si="138"/>
        <v>0</v>
      </c>
      <c r="AG246" s="57">
        <f t="shared" si="139"/>
        <v>0</v>
      </c>
      <c r="AH246" s="57">
        <f t="shared" si="139"/>
        <v>0</v>
      </c>
      <c r="AI246" s="59" t="str">
        <f t="shared" si="140"/>
        <v>SELEZIONARE NUMERO AUTORI</v>
      </c>
      <c r="AJ246" s="59"/>
      <c r="AK246" s="51"/>
      <c r="AL246" s="56" t="s">
        <v>584</v>
      </c>
      <c r="AM246" s="57">
        <f t="shared" si="141"/>
        <v>0</v>
      </c>
      <c r="AN246" s="57">
        <f t="shared" si="142"/>
        <v>0</v>
      </c>
      <c r="AO246" s="57">
        <f t="shared" si="143"/>
        <v>0</v>
      </c>
      <c r="AP246" s="57">
        <f t="shared" si="144"/>
        <v>0</v>
      </c>
      <c r="AQ246" s="57">
        <f t="shared" si="145"/>
        <v>0</v>
      </c>
      <c r="AR246" s="57">
        <f t="shared" si="146"/>
        <v>0</v>
      </c>
      <c r="AT246" s="56" t="s">
        <v>584</v>
      </c>
      <c r="AU246" s="57">
        <f t="shared" si="147"/>
        <v>0</v>
      </c>
      <c r="AV246" s="57">
        <f t="shared" si="148"/>
        <v>0</v>
      </c>
      <c r="AW246" s="57">
        <f t="shared" si="149"/>
        <v>0</v>
      </c>
      <c r="AX246" s="57">
        <f t="shared" si="150"/>
        <v>0</v>
      </c>
      <c r="AY246" s="57">
        <f t="shared" si="151"/>
        <v>0</v>
      </c>
      <c r="AZ246" s="57">
        <f t="shared" si="152"/>
        <v>0</v>
      </c>
      <c r="BA246" s="57">
        <f t="shared" si="153"/>
        <v>0</v>
      </c>
      <c r="BB246" s="57">
        <f t="shared" si="154"/>
        <v>0</v>
      </c>
      <c r="BC246" s="57">
        <f t="shared" si="155"/>
        <v>0</v>
      </c>
      <c r="BD246" s="57">
        <f t="shared" si="156"/>
        <v>0</v>
      </c>
      <c r="BE246" s="57">
        <f t="shared" si="157"/>
        <v>0</v>
      </c>
      <c r="BF246" s="57">
        <f t="shared" si="158"/>
        <v>0</v>
      </c>
      <c r="BG246" s="57">
        <f t="shared" si="159"/>
        <v>0</v>
      </c>
      <c r="BH246" s="57">
        <f t="shared" si="160"/>
        <v>0</v>
      </c>
      <c r="BI246" s="57">
        <f t="shared" si="161"/>
        <v>0</v>
      </c>
      <c r="BJ246" s="57">
        <f t="shared" si="162"/>
        <v>0</v>
      </c>
      <c r="BK246" s="57">
        <f t="shared" si="163"/>
        <v>0</v>
      </c>
      <c r="BL246" s="57">
        <f t="shared" si="164"/>
        <v>0</v>
      </c>
      <c r="BM246" s="57">
        <f t="shared" si="165"/>
        <v>0</v>
      </c>
      <c r="BN246" s="57">
        <f t="shared" si="166"/>
        <v>0</v>
      </c>
    </row>
    <row r="247" spans="2:66" ht="12.75" hidden="1" customHeight="1" x14ac:dyDescent="0.35">
      <c r="B247" s="1"/>
      <c r="C247" s="6" t="s">
        <v>52</v>
      </c>
      <c r="D247" s="1"/>
      <c r="E247" s="1"/>
      <c r="F247" s="7" t="s">
        <v>438</v>
      </c>
      <c r="G247" s="1"/>
      <c r="H247" s="1"/>
      <c r="I247" s="57" t="s">
        <v>585</v>
      </c>
      <c r="J247" s="57">
        <f t="shared" si="118"/>
        <v>0</v>
      </c>
      <c r="K247" s="57">
        <f t="shared" si="119"/>
        <v>0</v>
      </c>
      <c r="L247" s="57">
        <f t="shared" si="120"/>
        <v>0</v>
      </c>
      <c r="M247" s="57">
        <f t="shared" si="121"/>
        <v>0</v>
      </c>
      <c r="N247" s="57">
        <f t="shared" si="122"/>
        <v>0</v>
      </c>
      <c r="O247" s="58">
        <f t="shared" si="123"/>
        <v>0</v>
      </c>
      <c r="P247" s="58">
        <f t="shared" ref="P247:Q247" si="168">IF(C81="Contributo in volume collettaneo",1,0)</f>
        <v>0</v>
      </c>
      <c r="Q247" s="58">
        <f t="shared" si="168"/>
        <v>0</v>
      </c>
      <c r="R247" s="57">
        <f t="shared" si="125"/>
        <v>0</v>
      </c>
      <c r="S247" s="57">
        <f t="shared" si="126"/>
        <v>0</v>
      </c>
      <c r="T247" s="57">
        <f t="shared" si="127"/>
        <v>0</v>
      </c>
      <c r="U247" s="57">
        <f t="shared" si="128"/>
        <v>0</v>
      </c>
      <c r="V247" s="57">
        <f t="shared" si="129"/>
        <v>0</v>
      </c>
      <c r="W247" s="57">
        <f t="shared" si="130"/>
        <v>0</v>
      </c>
      <c r="X247" s="58">
        <f t="shared" si="131"/>
        <v>0</v>
      </c>
      <c r="Y247" s="56" t="s">
        <v>585</v>
      </c>
      <c r="Z247" s="57">
        <f t="shared" si="132"/>
        <v>0</v>
      </c>
      <c r="AA247" s="57">
        <f t="shared" si="133"/>
        <v>0</v>
      </c>
      <c r="AB247" s="57">
        <f t="shared" si="134"/>
        <v>0</v>
      </c>
      <c r="AC247" s="57">
        <f t="shared" si="135"/>
        <v>0</v>
      </c>
      <c r="AD247" s="57">
        <f t="shared" si="136"/>
        <v>0</v>
      </c>
      <c r="AE247" s="57">
        <f t="shared" si="137"/>
        <v>0</v>
      </c>
      <c r="AF247" s="57">
        <f t="shared" si="138"/>
        <v>0</v>
      </c>
      <c r="AG247" s="57">
        <f t="shared" si="139"/>
        <v>0</v>
      </c>
      <c r="AH247" s="57">
        <f t="shared" si="139"/>
        <v>0</v>
      </c>
      <c r="AI247" s="59" t="str">
        <f t="shared" si="140"/>
        <v>SELEZIONARE NUMERO AUTORI</v>
      </c>
      <c r="AJ247" s="59"/>
      <c r="AK247" s="51"/>
      <c r="AL247" s="56" t="s">
        <v>585</v>
      </c>
      <c r="AM247" s="57">
        <f t="shared" si="141"/>
        <v>0</v>
      </c>
      <c r="AN247" s="57">
        <f t="shared" si="142"/>
        <v>0</v>
      </c>
      <c r="AO247" s="57">
        <f t="shared" si="143"/>
        <v>0</v>
      </c>
      <c r="AP247" s="57">
        <f t="shared" si="144"/>
        <v>0</v>
      </c>
      <c r="AQ247" s="57">
        <f t="shared" si="145"/>
        <v>0</v>
      </c>
      <c r="AR247" s="57">
        <f t="shared" si="146"/>
        <v>0</v>
      </c>
      <c r="AT247" s="56" t="s">
        <v>585</v>
      </c>
      <c r="AU247" s="57">
        <f t="shared" si="147"/>
        <v>0</v>
      </c>
      <c r="AV247" s="57">
        <f t="shared" si="148"/>
        <v>0</v>
      </c>
      <c r="AW247" s="57">
        <f t="shared" si="149"/>
        <v>0</v>
      </c>
      <c r="AX247" s="57">
        <f t="shared" si="150"/>
        <v>0</v>
      </c>
      <c r="AY247" s="57">
        <f t="shared" si="151"/>
        <v>0</v>
      </c>
      <c r="AZ247" s="57">
        <f t="shared" si="152"/>
        <v>0</v>
      </c>
      <c r="BA247" s="57">
        <f t="shared" si="153"/>
        <v>0</v>
      </c>
      <c r="BB247" s="57">
        <f t="shared" si="154"/>
        <v>0</v>
      </c>
      <c r="BC247" s="57">
        <f t="shared" si="155"/>
        <v>0</v>
      </c>
      <c r="BD247" s="57">
        <f t="shared" si="156"/>
        <v>0</v>
      </c>
      <c r="BE247" s="57">
        <f t="shared" si="157"/>
        <v>0</v>
      </c>
      <c r="BF247" s="57">
        <f t="shared" si="158"/>
        <v>0</v>
      </c>
      <c r="BG247" s="57">
        <f t="shared" si="159"/>
        <v>0</v>
      </c>
      <c r="BH247" s="57">
        <f t="shared" si="160"/>
        <v>0</v>
      </c>
      <c r="BI247" s="57">
        <f t="shared" si="161"/>
        <v>0</v>
      </c>
      <c r="BJ247" s="57">
        <f t="shared" si="162"/>
        <v>0</v>
      </c>
      <c r="BK247" s="57">
        <f t="shared" si="163"/>
        <v>0</v>
      </c>
      <c r="BL247" s="57">
        <f t="shared" si="164"/>
        <v>0</v>
      </c>
      <c r="BM247" s="57">
        <f t="shared" si="165"/>
        <v>0</v>
      </c>
      <c r="BN247" s="57">
        <f t="shared" si="166"/>
        <v>0</v>
      </c>
    </row>
    <row r="248" spans="2:66" ht="12.75" hidden="1" customHeight="1" x14ac:dyDescent="0.35">
      <c r="B248" s="1"/>
      <c r="C248" s="6" t="s">
        <v>53</v>
      </c>
      <c r="D248" s="1"/>
      <c r="E248" s="1"/>
      <c r="F248" s="7" t="s">
        <v>439</v>
      </c>
      <c r="G248" s="1"/>
      <c r="H248" s="1"/>
      <c r="I248" s="57" t="s">
        <v>586</v>
      </c>
      <c r="J248" s="57">
        <f t="shared" si="118"/>
        <v>0</v>
      </c>
      <c r="K248" s="57">
        <f t="shared" si="119"/>
        <v>0</v>
      </c>
      <c r="L248" s="57">
        <f t="shared" si="120"/>
        <v>0</v>
      </c>
      <c r="M248" s="57">
        <f t="shared" si="121"/>
        <v>0</v>
      </c>
      <c r="N248" s="57">
        <f t="shared" si="122"/>
        <v>0</v>
      </c>
      <c r="O248" s="58">
        <f t="shared" si="123"/>
        <v>0</v>
      </c>
      <c r="P248" s="58">
        <f t="shared" ref="P248:Q248" si="169">IF(C82="Contributo in volume collettaneo",1,0)</f>
        <v>0</v>
      </c>
      <c r="Q248" s="58">
        <f t="shared" si="169"/>
        <v>0</v>
      </c>
      <c r="R248" s="57">
        <f t="shared" si="125"/>
        <v>0</v>
      </c>
      <c r="S248" s="57">
        <f t="shared" si="126"/>
        <v>0</v>
      </c>
      <c r="T248" s="57">
        <f t="shared" si="127"/>
        <v>0</v>
      </c>
      <c r="U248" s="57">
        <f t="shared" si="128"/>
        <v>0</v>
      </c>
      <c r="V248" s="57">
        <f t="shared" si="129"/>
        <v>0</v>
      </c>
      <c r="W248" s="57">
        <f t="shared" si="130"/>
        <v>0</v>
      </c>
      <c r="X248" s="58">
        <f t="shared" si="131"/>
        <v>0</v>
      </c>
      <c r="Y248" s="56" t="s">
        <v>586</v>
      </c>
      <c r="Z248" s="57">
        <f t="shared" si="132"/>
        <v>0</v>
      </c>
      <c r="AA248" s="57">
        <f t="shared" si="133"/>
        <v>0</v>
      </c>
      <c r="AB248" s="57">
        <f t="shared" si="134"/>
        <v>0</v>
      </c>
      <c r="AC248" s="57">
        <f t="shared" si="135"/>
        <v>0</v>
      </c>
      <c r="AD248" s="57">
        <f t="shared" si="136"/>
        <v>0</v>
      </c>
      <c r="AE248" s="57">
        <f t="shared" si="137"/>
        <v>0</v>
      </c>
      <c r="AF248" s="57">
        <f t="shared" si="138"/>
        <v>0</v>
      </c>
      <c r="AG248" s="57">
        <f t="shared" si="139"/>
        <v>0</v>
      </c>
      <c r="AH248" s="57">
        <f t="shared" si="139"/>
        <v>0</v>
      </c>
      <c r="AI248" s="59" t="str">
        <f t="shared" si="140"/>
        <v>SELEZIONARE NUMERO AUTORI</v>
      </c>
      <c r="AJ248" s="59"/>
      <c r="AK248" s="51"/>
      <c r="AL248" s="56" t="s">
        <v>586</v>
      </c>
      <c r="AM248" s="57">
        <f t="shared" si="141"/>
        <v>0</v>
      </c>
      <c r="AN248" s="57">
        <f t="shared" si="142"/>
        <v>0</v>
      </c>
      <c r="AO248" s="57">
        <f t="shared" si="143"/>
        <v>0</v>
      </c>
      <c r="AP248" s="57">
        <f t="shared" si="144"/>
        <v>0</v>
      </c>
      <c r="AQ248" s="57">
        <f t="shared" si="145"/>
        <v>0</v>
      </c>
      <c r="AR248" s="57">
        <f t="shared" si="146"/>
        <v>0</v>
      </c>
      <c r="AT248" s="56" t="s">
        <v>586</v>
      </c>
      <c r="AU248" s="57">
        <f t="shared" si="147"/>
        <v>0</v>
      </c>
      <c r="AV248" s="57">
        <f t="shared" si="148"/>
        <v>0</v>
      </c>
      <c r="AW248" s="57">
        <f t="shared" si="149"/>
        <v>0</v>
      </c>
      <c r="AX248" s="57">
        <f t="shared" si="150"/>
        <v>0</v>
      </c>
      <c r="AY248" s="57">
        <f t="shared" si="151"/>
        <v>0</v>
      </c>
      <c r="AZ248" s="57">
        <f t="shared" si="152"/>
        <v>0</v>
      </c>
      <c r="BA248" s="57">
        <f t="shared" si="153"/>
        <v>0</v>
      </c>
      <c r="BB248" s="57">
        <f t="shared" si="154"/>
        <v>0</v>
      </c>
      <c r="BC248" s="57">
        <f t="shared" si="155"/>
        <v>0</v>
      </c>
      <c r="BD248" s="57">
        <f t="shared" si="156"/>
        <v>0</v>
      </c>
      <c r="BE248" s="57">
        <f t="shared" si="157"/>
        <v>0</v>
      </c>
      <c r="BF248" s="57">
        <f t="shared" si="158"/>
        <v>0</v>
      </c>
      <c r="BG248" s="57">
        <f t="shared" si="159"/>
        <v>0</v>
      </c>
      <c r="BH248" s="57">
        <f t="shared" si="160"/>
        <v>0</v>
      </c>
      <c r="BI248" s="57">
        <f t="shared" si="161"/>
        <v>0</v>
      </c>
      <c r="BJ248" s="57">
        <f t="shared" si="162"/>
        <v>0</v>
      </c>
      <c r="BK248" s="57">
        <f t="shared" si="163"/>
        <v>0</v>
      </c>
      <c r="BL248" s="57">
        <f t="shared" si="164"/>
        <v>0</v>
      </c>
      <c r="BM248" s="57">
        <f t="shared" si="165"/>
        <v>0</v>
      </c>
      <c r="BN248" s="57">
        <f t="shared" si="166"/>
        <v>0</v>
      </c>
    </row>
    <row r="249" spans="2:66" ht="12.75" hidden="1" customHeight="1" x14ac:dyDescent="0.35">
      <c r="B249" s="1"/>
      <c r="C249" s="6" t="s">
        <v>54</v>
      </c>
      <c r="D249" s="1"/>
      <c r="E249" s="1"/>
      <c r="F249" s="7" t="s">
        <v>510</v>
      </c>
      <c r="G249" s="1"/>
      <c r="H249" s="1"/>
      <c r="I249" s="57" t="s">
        <v>587</v>
      </c>
      <c r="J249" s="57">
        <f t="shared" si="118"/>
        <v>0</v>
      </c>
      <c r="K249" s="57">
        <f t="shared" si="119"/>
        <v>0</v>
      </c>
      <c r="L249" s="57">
        <f t="shared" si="120"/>
        <v>0</v>
      </c>
      <c r="M249" s="57">
        <f t="shared" si="121"/>
        <v>0</v>
      </c>
      <c r="N249" s="57">
        <f t="shared" si="122"/>
        <v>0</v>
      </c>
      <c r="O249" s="58">
        <f t="shared" si="123"/>
        <v>0</v>
      </c>
      <c r="P249" s="58">
        <f t="shared" ref="P249:Q249" si="170">IF(C83="Contributo in volume collettaneo",1,0)</f>
        <v>0</v>
      </c>
      <c r="Q249" s="58">
        <f t="shared" si="170"/>
        <v>0</v>
      </c>
      <c r="R249" s="57">
        <f t="shared" si="125"/>
        <v>0</v>
      </c>
      <c r="S249" s="57">
        <f t="shared" si="126"/>
        <v>0</v>
      </c>
      <c r="T249" s="57">
        <f t="shared" si="127"/>
        <v>0</v>
      </c>
      <c r="U249" s="57">
        <f t="shared" si="128"/>
        <v>0</v>
      </c>
      <c r="V249" s="57">
        <f t="shared" si="129"/>
        <v>0</v>
      </c>
      <c r="W249" s="57">
        <f t="shared" si="130"/>
        <v>0</v>
      </c>
      <c r="X249" s="58">
        <f t="shared" si="131"/>
        <v>0</v>
      </c>
      <c r="Y249" s="56" t="s">
        <v>587</v>
      </c>
      <c r="Z249" s="57">
        <f t="shared" si="132"/>
        <v>0</v>
      </c>
      <c r="AA249" s="57">
        <f t="shared" si="133"/>
        <v>0</v>
      </c>
      <c r="AB249" s="57">
        <f t="shared" si="134"/>
        <v>0</v>
      </c>
      <c r="AC249" s="57">
        <f t="shared" si="135"/>
        <v>0</v>
      </c>
      <c r="AD249" s="57">
        <f t="shared" si="136"/>
        <v>0</v>
      </c>
      <c r="AE249" s="57">
        <f t="shared" si="137"/>
        <v>0</v>
      </c>
      <c r="AF249" s="57">
        <f t="shared" si="138"/>
        <v>0</v>
      </c>
      <c r="AG249" s="57">
        <f t="shared" si="139"/>
        <v>0</v>
      </c>
      <c r="AH249" s="57">
        <f t="shared" si="139"/>
        <v>0</v>
      </c>
      <c r="AI249" s="59" t="str">
        <f t="shared" si="140"/>
        <v>SELEZIONARE NUMERO AUTORI</v>
      </c>
      <c r="AJ249" s="59"/>
      <c r="AK249" s="51"/>
      <c r="AL249" s="56" t="s">
        <v>587</v>
      </c>
      <c r="AM249" s="57">
        <f t="shared" si="141"/>
        <v>0</v>
      </c>
      <c r="AN249" s="57">
        <f t="shared" si="142"/>
        <v>0</v>
      </c>
      <c r="AO249" s="57">
        <f t="shared" si="143"/>
        <v>0</v>
      </c>
      <c r="AP249" s="57">
        <f t="shared" si="144"/>
        <v>0</v>
      </c>
      <c r="AQ249" s="57">
        <f t="shared" si="145"/>
        <v>0</v>
      </c>
      <c r="AR249" s="57">
        <f t="shared" si="146"/>
        <v>0</v>
      </c>
      <c r="AT249" s="56" t="s">
        <v>587</v>
      </c>
      <c r="AU249" s="57">
        <f t="shared" si="147"/>
        <v>0</v>
      </c>
      <c r="AV249" s="57">
        <f t="shared" si="148"/>
        <v>0</v>
      </c>
      <c r="AW249" s="57">
        <f t="shared" si="149"/>
        <v>0</v>
      </c>
      <c r="AX249" s="57">
        <f t="shared" si="150"/>
        <v>0</v>
      </c>
      <c r="AY249" s="57">
        <f t="shared" si="151"/>
        <v>0</v>
      </c>
      <c r="AZ249" s="57">
        <f t="shared" si="152"/>
        <v>0</v>
      </c>
      <c r="BA249" s="57">
        <f t="shared" si="153"/>
        <v>0</v>
      </c>
      <c r="BB249" s="57">
        <f t="shared" si="154"/>
        <v>0</v>
      </c>
      <c r="BC249" s="57">
        <f t="shared" si="155"/>
        <v>0</v>
      </c>
      <c r="BD249" s="57">
        <f t="shared" si="156"/>
        <v>0</v>
      </c>
      <c r="BE249" s="57">
        <f t="shared" si="157"/>
        <v>0</v>
      </c>
      <c r="BF249" s="57">
        <f t="shared" si="158"/>
        <v>0</v>
      </c>
      <c r="BG249" s="57">
        <f t="shared" si="159"/>
        <v>0</v>
      </c>
      <c r="BH249" s="57">
        <f t="shared" si="160"/>
        <v>0</v>
      </c>
      <c r="BI249" s="57">
        <f t="shared" si="161"/>
        <v>0</v>
      </c>
      <c r="BJ249" s="57">
        <f t="shared" si="162"/>
        <v>0</v>
      </c>
      <c r="BK249" s="57">
        <f t="shared" si="163"/>
        <v>0</v>
      </c>
      <c r="BL249" s="57">
        <f t="shared" si="164"/>
        <v>0</v>
      </c>
      <c r="BM249" s="57">
        <f t="shared" si="165"/>
        <v>0</v>
      </c>
      <c r="BN249" s="57">
        <f t="shared" si="166"/>
        <v>0</v>
      </c>
    </row>
    <row r="250" spans="2:66" ht="12.75" hidden="1" customHeight="1" x14ac:dyDescent="0.35">
      <c r="B250" s="1"/>
      <c r="C250" s="6" t="s">
        <v>55</v>
      </c>
      <c r="D250" s="1"/>
      <c r="E250" s="1"/>
      <c r="F250" s="7" t="s">
        <v>440</v>
      </c>
      <c r="G250" s="1"/>
      <c r="H250" s="1"/>
      <c r="I250" s="57" t="s">
        <v>588</v>
      </c>
      <c r="J250" s="57">
        <f t="shared" si="118"/>
        <v>0</v>
      </c>
      <c r="K250" s="57">
        <f t="shared" si="119"/>
        <v>0</v>
      </c>
      <c r="L250" s="57">
        <f t="shared" si="120"/>
        <v>0</v>
      </c>
      <c r="M250" s="57">
        <f t="shared" si="121"/>
        <v>0</v>
      </c>
      <c r="N250" s="57">
        <f t="shared" si="122"/>
        <v>0</v>
      </c>
      <c r="O250" s="58">
        <f t="shared" si="123"/>
        <v>0</v>
      </c>
      <c r="P250" s="58">
        <f t="shared" ref="P250:Q250" si="171">IF(C84="Contributo in volume collettaneo",1,0)</f>
        <v>0</v>
      </c>
      <c r="Q250" s="58">
        <f t="shared" si="171"/>
        <v>0</v>
      </c>
      <c r="R250" s="57">
        <f t="shared" si="125"/>
        <v>0</v>
      </c>
      <c r="S250" s="57">
        <f t="shared" si="126"/>
        <v>0</v>
      </c>
      <c r="T250" s="57">
        <f t="shared" si="127"/>
        <v>0</v>
      </c>
      <c r="U250" s="57">
        <f t="shared" si="128"/>
        <v>0</v>
      </c>
      <c r="V250" s="57">
        <f t="shared" si="129"/>
        <v>0</v>
      </c>
      <c r="W250" s="57">
        <f t="shared" si="130"/>
        <v>0</v>
      </c>
      <c r="X250" s="58">
        <f t="shared" si="131"/>
        <v>0</v>
      </c>
      <c r="Y250" s="56" t="s">
        <v>588</v>
      </c>
      <c r="Z250" s="57">
        <f t="shared" si="132"/>
        <v>0</v>
      </c>
      <c r="AA250" s="57">
        <f t="shared" si="133"/>
        <v>0</v>
      </c>
      <c r="AB250" s="57">
        <f t="shared" si="134"/>
        <v>0</v>
      </c>
      <c r="AC250" s="57">
        <f t="shared" si="135"/>
        <v>0</v>
      </c>
      <c r="AD250" s="57">
        <f t="shared" si="136"/>
        <v>0</v>
      </c>
      <c r="AE250" s="57">
        <f t="shared" si="137"/>
        <v>0</v>
      </c>
      <c r="AF250" s="57">
        <f t="shared" si="138"/>
        <v>0</v>
      </c>
      <c r="AG250" s="57">
        <f t="shared" si="139"/>
        <v>0</v>
      </c>
      <c r="AH250" s="57">
        <f t="shared" si="139"/>
        <v>0</v>
      </c>
      <c r="AI250" s="59" t="str">
        <f t="shared" si="140"/>
        <v>SELEZIONARE NUMERO AUTORI</v>
      </c>
      <c r="AJ250" s="59"/>
      <c r="AK250" s="51"/>
      <c r="AL250" s="56" t="s">
        <v>588</v>
      </c>
      <c r="AM250" s="57">
        <f t="shared" si="141"/>
        <v>0</v>
      </c>
      <c r="AN250" s="57">
        <f t="shared" si="142"/>
        <v>0</v>
      </c>
      <c r="AO250" s="57">
        <f t="shared" si="143"/>
        <v>0</v>
      </c>
      <c r="AP250" s="57">
        <f t="shared" si="144"/>
        <v>0</v>
      </c>
      <c r="AQ250" s="57">
        <f t="shared" si="145"/>
        <v>0</v>
      </c>
      <c r="AR250" s="57">
        <f t="shared" si="146"/>
        <v>0</v>
      </c>
      <c r="AT250" s="56" t="s">
        <v>588</v>
      </c>
      <c r="AU250" s="57">
        <f t="shared" si="147"/>
        <v>0</v>
      </c>
      <c r="AV250" s="57">
        <f t="shared" si="148"/>
        <v>0</v>
      </c>
      <c r="AW250" s="57">
        <f t="shared" si="149"/>
        <v>0</v>
      </c>
      <c r="AX250" s="57">
        <f t="shared" si="150"/>
        <v>0</v>
      </c>
      <c r="AY250" s="57">
        <f t="shared" si="151"/>
        <v>0</v>
      </c>
      <c r="AZ250" s="57">
        <f t="shared" si="152"/>
        <v>0</v>
      </c>
      <c r="BA250" s="57">
        <f t="shared" si="153"/>
        <v>0</v>
      </c>
      <c r="BB250" s="57">
        <f t="shared" si="154"/>
        <v>0</v>
      </c>
      <c r="BC250" s="57">
        <f t="shared" si="155"/>
        <v>0</v>
      </c>
      <c r="BD250" s="57">
        <f t="shared" si="156"/>
        <v>0</v>
      </c>
      <c r="BE250" s="57">
        <f t="shared" si="157"/>
        <v>0</v>
      </c>
      <c r="BF250" s="57">
        <f t="shared" si="158"/>
        <v>0</v>
      </c>
      <c r="BG250" s="57">
        <f t="shared" si="159"/>
        <v>0</v>
      </c>
      <c r="BH250" s="57">
        <f t="shared" si="160"/>
        <v>0</v>
      </c>
      <c r="BI250" s="57">
        <f t="shared" si="161"/>
        <v>0</v>
      </c>
      <c r="BJ250" s="57">
        <f t="shared" si="162"/>
        <v>0</v>
      </c>
      <c r="BK250" s="57">
        <f t="shared" si="163"/>
        <v>0</v>
      </c>
      <c r="BL250" s="57">
        <f t="shared" si="164"/>
        <v>0</v>
      </c>
      <c r="BM250" s="57">
        <f t="shared" si="165"/>
        <v>0</v>
      </c>
      <c r="BN250" s="57">
        <f t="shared" si="166"/>
        <v>0</v>
      </c>
    </row>
    <row r="251" spans="2:66" ht="12.75" hidden="1" customHeight="1" x14ac:dyDescent="0.3">
      <c r="B251" s="1"/>
      <c r="C251" s="6" t="s">
        <v>56</v>
      </c>
      <c r="D251" s="1"/>
      <c r="E251" s="1"/>
      <c r="F251" s="1"/>
      <c r="G251" s="1"/>
      <c r="H251" s="1"/>
      <c r="I251" s="57" t="s">
        <v>589</v>
      </c>
      <c r="J251" s="57">
        <f t="shared" si="118"/>
        <v>0</v>
      </c>
      <c r="K251" s="57">
        <f t="shared" si="119"/>
        <v>0</v>
      </c>
      <c r="L251" s="57">
        <f t="shared" si="120"/>
        <v>0</v>
      </c>
      <c r="M251" s="57">
        <f t="shared" si="121"/>
        <v>0</v>
      </c>
      <c r="N251" s="57">
        <f t="shared" si="122"/>
        <v>0</v>
      </c>
      <c r="O251" s="58">
        <f t="shared" si="123"/>
        <v>0</v>
      </c>
      <c r="P251" s="58">
        <f t="shared" ref="P251:Q251" si="172">IF(C85="Contributo in volume collettaneo",1,0)</f>
        <v>0</v>
      </c>
      <c r="Q251" s="58">
        <f t="shared" si="172"/>
        <v>0</v>
      </c>
      <c r="R251" s="57">
        <f t="shared" si="125"/>
        <v>0</v>
      </c>
      <c r="S251" s="57">
        <f t="shared" si="126"/>
        <v>0</v>
      </c>
      <c r="T251" s="57">
        <f t="shared" si="127"/>
        <v>0</v>
      </c>
      <c r="U251" s="57">
        <f t="shared" si="128"/>
        <v>0</v>
      </c>
      <c r="V251" s="57">
        <f t="shared" si="129"/>
        <v>0</v>
      </c>
      <c r="W251" s="57">
        <f t="shared" si="130"/>
        <v>0</v>
      </c>
      <c r="X251" s="58">
        <f t="shared" si="131"/>
        <v>0</v>
      </c>
      <c r="Y251" s="56" t="s">
        <v>589</v>
      </c>
      <c r="Z251" s="57">
        <f t="shared" si="132"/>
        <v>0</v>
      </c>
      <c r="AA251" s="57">
        <f t="shared" si="133"/>
        <v>0</v>
      </c>
      <c r="AB251" s="57">
        <f t="shared" si="134"/>
        <v>0</v>
      </c>
      <c r="AC251" s="57">
        <f t="shared" si="135"/>
        <v>0</v>
      </c>
      <c r="AD251" s="57">
        <f t="shared" si="136"/>
        <v>0</v>
      </c>
      <c r="AE251" s="57">
        <f t="shared" si="137"/>
        <v>0</v>
      </c>
      <c r="AF251" s="57">
        <f t="shared" si="138"/>
        <v>0</v>
      </c>
      <c r="AG251" s="57">
        <f t="shared" si="139"/>
        <v>0</v>
      </c>
      <c r="AH251" s="57">
        <f t="shared" si="139"/>
        <v>0</v>
      </c>
      <c r="AI251" s="59" t="str">
        <f t="shared" si="140"/>
        <v>SELEZIONARE NUMERO AUTORI</v>
      </c>
      <c r="AJ251" s="59"/>
      <c r="AK251" s="51"/>
      <c r="AL251" s="56" t="s">
        <v>589</v>
      </c>
      <c r="AM251" s="57">
        <f t="shared" si="141"/>
        <v>0</v>
      </c>
      <c r="AN251" s="57">
        <f t="shared" si="142"/>
        <v>0</v>
      </c>
      <c r="AO251" s="57">
        <f t="shared" si="143"/>
        <v>0</v>
      </c>
      <c r="AP251" s="57">
        <f t="shared" si="144"/>
        <v>0</v>
      </c>
      <c r="AQ251" s="57">
        <f t="shared" si="145"/>
        <v>0</v>
      </c>
      <c r="AR251" s="57">
        <f t="shared" si="146"/>
        <v>0</v>
      </c>
      <c r="AT251" s="56" t="s">
        <v>589</v>
      </c>
      <c r="AU251" s="57">
        <f t="shared" si="147"/>
        <v>0</v>
      </c>
      <c r="AV251" s="57">
        <f t="shared" si="148"/>
        <v>0</v>
      </c>
      <c r="AW251" s="57">
        <f t="shared" si="149"/>
        <v>0</v>
      </c>
      <c r="AX251" s="57">
        <f t="shared" si="150"/>
        <v>0</v>
      </c>
      <c r="AY251" s="57">
        <f t="shared" si="151"/>
        <v>0</v>
      </c>
      <c r="AZ251" s="57">
        <f t="shared" si="152"/>
        <v>0</v>
      </c>
      <c r="BA251" s="57">
        <f t="shared" si="153"/>
        <v>0</v>
      </c>
      <c r="BB251" s="57">
        <f t="shared" si="154"/>
        <v>0</v>
      </c>
      <c r="BC251" s="57">
        <f t="shared" si="155"/>
        <v>0</v>
      </c>
      <c r="BD251" s="57">
        <f t="shared" si="156"/>
        <v>0</v>
      </c>
      <c r="BE251" s="57">
        <f t="shared" si="157"/>
        <v>0</v>
      </c>
      <c r="BF251" s="57">
        <f t="shared" si="158"/>
        <v>0</v>
      </c>
      <c r="BG251" s="57">
        <f t="shared" si="159"/>
        <v>0</v>
      </c>
      <c r="BH251" s="57">
        <f t="shared" si="160"/>
        <v>0</v>
      </c>
      <c r="BI251" s="57">
        <f t="shared" si="161"/>
        <v>0</v>
      </c>
      <c r="BJ251" s="57">
        <f t="shared" si="162"/>
        <v>0</v>
      </c>
      <c r="BK251" s="57">
        <f t="shared" si="163"/>
        <v>0</v>
      </c>
      <c r="BL251" s="57">
        <f t="shared" si="164"/>
        <v>0</v>
      </c>
      <c r="BM251" s="57">
        <f t="shared" si="165"/>
        <v>0</v>
      </c>
      <c r="BN251" s="57">
        <f t="shared" si="166"/>
        <v>0</v>
      </c>
    </row>
    <row r="252" spans="2:66" ht="12.75" hidden="1" customHeight="1" x14ac:dyDescent="0.35">
      <c r="B252" s="1"/>
      <c r="C252" s="6" t="s">
        <v>57</v>
      </c>
      <c r="D252" s="1"/>
      <c r="E252" s="1"/>
      <c r="F252" s="7" t="s">
        <v>469</v>
      </c>
      <c r="G252" s="1"/>
      <c r="H252" s="1"/>
      <c r="I252" s="57" t="s">
        <v>590</v>
      </c>
      <c r="J252" s="57">
        <f t="shared" si="118"/>
        <v>0</v>
      </c>
      <c r="K252" s="57">
        <f t="shared" si="119"/>
        <v>0</v>
      </c>
      <c r="L252" s="57">
        <f t="shared" si="120"/>
        <v>0</v>
      </c>
      <c r="M252" s="57">
        <f t="shared" si="121"/>
        <v>0</v>
      </c>
      <c r="N252" s="57">
        <f t="shared" si="122"/>
        <v>0</v>
      </c>
      <c r="O252" s="58">
        <f t="shared" si="123"/>
        <v>0</v>
      </c>
      <c r="P252" s="58">
        <f t="shared" ref="P252:Q252" si="173">IF(C86="Contributo in volume collettaneo",1,0)</f>
        <v>0</v>
      </c>
      <c r="Q252" s="58">
        <f t="shared" si="173"/>
        <v>0</v>
      </c>
      <c r="R252" s="57">
        <f t="shared" si="125"/>
        <v>0</v>
      </c>
      <c r="S252" s="57">
        <f t="shared" si="126"/>
        <v>0</v>
      </c>
      <c r="T252" s="57">
        <f t="shared" si="127"/>
        <v>0</v>
      </c>
      <c r="U252" s="57">
        <f t="shared" si="128"/>
        <v>0</v>
      </c>
      <c r="V252" s="57">
        <f t="shared" si="129"/>
        <v>0</v>
      </c>
      <c r="W252" s="57">
        <f t="shared" si="130"/>
        <v>0</v>
      </c>
      <c r="X252" s="58">
        <f t="shared" si="131"/>
        <v>0</v>
      </c>
      <c r="Y252" s="56" t="s">
        <v>590</v>
      </c>
      <c r="Z252" s="57">
        <f t="shared" si="132"/>
        <v>0</v>
      </c>
      <c r="AA252" s="57">
        <f t="shared" si="133"/>
        <v>0</v>
      </c>
      <c r="AB252" s="57">
        <f t="shared" si="134"/>
        <v>0</v>
      </c>
      <c r="AC252" s="57">
        <f t="shared" si="135"/>
        <v>0</v>
      </c>
      <c r="AD252" s="57">
        <f t="shared" si="136"/>
        <v>0</v>
      </c>
      <c r="AE252" s="57">
        <f t="shared" si="137"/>
        <v>0</v>
      </c>
      <c r="AF252" s="57">
        <f t="shared" si="138"/>
        <v>0</v>
      </c>
      <c r="AG252" s="57">
        <f t="shared" si="139"/>
        <v>0</v>
      </c>
      <c r="AH252" s="57">
        <f t="shared" si="139"/>
        <v>0</v>
      </c>
      <c r="AI252" s="59" t="str">
        <f t="shared" si="140"/>
        <v>SELEZIONARE NUMERO AUTORI</v>
      </c>
      <c r="AJ252" s="59"/>
      <c r="AK252" s="51"/>
      <c r="AL252" s="56" t="s">
        <v>590</v>
      </c>
      <c r="AM252" s="57">
        <f t="shared" si="141"/>
        <v>0</v>
      </c>
      <c r="AN252" s="57">
        <f t="shared" si="142"/>
        <v>0</v>
      </c>
      <c r="AO252" s="57">
        <f t="shared" si="143"/>
        <v>0</v>
      </c>
      <c r="AP252" s="57">
        <f t="shared" si="144"/>
        <v>0</v>
      </c>
      <c r="AQ252" s="57">
        <f t="shared" si="145"/>
        <v>0</v>
      </c>
      <c r="AR252" s="57">
        <f t="shared" si="146"/>
        <v>0</v>
      </c>
      <c r="AT252" s="56" t="s">
        <v>590</v>
      </c>
      <c r="AU252" s="57">
        <f t="shared" si="147"/>
        <v>0</v>
      </c>
      <c r="AV252" s="57">
        <f t="shared" si="148"/>
        <v>0</v>
      </c>
      <c r="AW252" s="57">
        <f t="shared" si="149"/>
        <v>0</v>
      </c>
      <c r="AX252" s="57">
        <f t="shared" si="150"/>
        <v>0</v>
      </c>
      <c r="AY252" s="57">
        <f t="shared" si="151"/>
        <v>0</v>
      </c>
      <c r="AZ252" s="57">
        <f t="shared" si="152"/>
        <v>0</v>
      </c>
      <c r="BA252" s="57">
        <f t="shared" si="153"/>
        <v>0</v>
      </c>
      <c r="BB252" s="57">
        <f t="shared" si="154"/>
        <v>0</v>
      </c>
      <c r="BC252" s="57">
        <f t="shared" si="155"/>
        <v>0</v>
      </c>
      <c r="BD252" s="57">
        <f t="shared" si="156"/>
        <v>0</v>
      </c>
      <c r="BE252" s="57">
        <f t="shared" si="157"/>
        <v>0</v>
      </c>
      <c r="BF252" s="57">
        <f t="shared" si="158"/>
        <v>0</v>
      </c>
      <c r="BG252" s="57">
        <f t="shared" si="159"/>
        <v>0</v>
      </c>
      <c r="BH252" s="57">
        <f t="shared" si="160"/>
        <v>0</v>
      </c>
      <c r="BI252" s="57">
        <f t="shared" si="161"/>
        <v>0</v>
      </c>
      <c r="BJ252" s="57">
        <f t="shared" si="162"/>
        <v>0</v>
      </c>
      <c r="BK252" s="57">
        <f t="shared" si="163"/>
        <v>0</v>
      </c>
      <c r="BL252" s="57">
        <f t="shared" si="164"/>
        <v>0</v>
      </c>
      <c r="BM252" s="57">
        <f t="shared" si="165"/>
        <v>0</v>
      </c>
      <c r="BN252" s="57">
        <f t="shared" si="166"/>
        <v>0</v>
      </c>
    </row>
    <row r="253" spans="2:66" ht="12.75" hidden="1" customHeight="1" x14ac:dyDescent="0.35">
      <c r="B253" s="1"/>
      <c r="C253" s="6" t="s">
        <v>58</v>
      </c>
      <c r="D253" s="1"/>
      <c r="E253" s="1"/>
      <c r="F253" s="7" t="s">
        <v>444</v>
      </c>
      <c r="G253" s="1"/>
      <c r="H253" s="1"/>
      <c r="I253" s="57" t="s">
        <v>591</v>
      </c>
      <c r="J253" s="57">
        <f t="shared" si="118"/>
        <v>0</v>
      </c>
      <c r="K253" s="57">
        <f t="shared" si="119"/>
        <v>0</v>
      </c>
      <c r="L253" s="57">
        <f t="shared" si="120"/>
        <v>0</v>
      </c>
      <c r="M253" s="57">
        <f t="shared" si="121"/>
        <v>0</v>
      </c>
      <c r="N253" s="57">
        <f t="shared" si="122"/>
        <v>0</v>
      </c>
      <c r="O253" s="58">
        <f t="shared" si="123"/>
        <v>0</v>
      </c>
      <c r="P253" s="58">
        <f t="shared" ref="P253:Q253" si="174">IF(C87="Contributo in volume collettaneo",1,0)</f>
        <v>0</v>
      </c>
      <c r="Q253" s="58">
        <f t="shared" si="174"/>
        <v>0</v>
      </c>
      <c r="R253" s="57">
        <f t="shared" si="125"/>
        <v>0</v>
      </c>
      <c r="S253" s="57">
        <f t="shared" si="126"/>
        <v>0</v>
      </c>
      <c r="T253" s="57">
        <f t="shared" si="127"/>
        <v>0</v>
      </c>
      <c r="U253" s="57">
        <f t="shared" si="128"/>
        <v>0</v>
      </c>
      <c r="V253" s="57">
        <f t="shared" si="129"/>
        <v>0</v>
      </c>
      <c r="W253" s="57">
        <f t="shared" si="130"/>
        <v>0</v>
      </c>
      <c r="X253" s="58">
        <f t="shared" si="131"/>
        <v>0</v>
      </c>
      <c r="Y253" s="56" t="s">
        <v>591</v>
      </c>
      <c r="Z253" s="57">
        <f t="shared" si="132"/>
        <v>0</v>
      </c>
      <c r="AA253" s="57">
        <f t="shared" si="133"/>
        <v>0</v>
      </c>
      <c r="AB253" s="57">
        <f t="shared" si="134"/>
        <v>0</v>
      </c>
      <c r="AC253" s="57">
        <f t="shared" si="135"/>
        <v>0</v>
      </c>
      <c r="AD253" s="57">
        <f t="shared" si="136"/>
        <v>0</v>
      </c>
      <c r="AE253" s="57">
        <f t="shared" si="137"/>
        <v>0</v>
      </c>
      <c r="AF253" s="57">
        <f t="shared" si="138"/>
        <v>0</v>
      </c>
      <c r="AG253" s="57">
        <f t="shared" si="139"/>
        <v>0</v>
      </c>
      <c r="AH253" s="57">
        <f t="shared" si="139"/>
        <v>0</v>
      </c>
      <c r="AI253" s="59" t="str">
        <f t="shared" si="140"/>
        <v>SELEZIONARE NUMERO AUTORI</v>
      </c>
      <c r="AJ253" s="59"/>
      <c r="AK253" s="51"/>
      <c r="AL253" s="56" t="s">
        <v>591</v>
      </c>
      <c r="AM253" s="57">
        <f t="shared" si="141"/>
        <v>0</v>
      </c>
      <c r="AN253" s="57">
        <f t="shared" si="142"/>
        <v>0</v>
      </c>
      <c r="AO253" s="57">
        <f t="shared" si="143"/>
        <v>0</v>
      </c>
      <c r="AP253" s="57">
        <f t="shared" si="144"/>
        <v>0</v>
      </c>
      <c r="AQ253" s="57">
        <f t="shared" si="145"/>
        <v>0</v>
      </c>
      <c r="AR253" s="57">
        <f t="shared" si="146"/>
        <v>0</v>
      </c>
      <c r="AT253" s="56" t="s">
        <v>591</v>
      </c>
      <c r="AU253" s="57">
        <f t="shared" si="147"/>
        <v>0</v>
      </c>
      <c r="AV253" s="57">
        <f t="shared" si="148"/>
        <v>0</v>
      </c>
      <c r="AW253" s="57">
        <f t="shared" si="149"/>
        <v>0</v>
      </c>
      <c r="AX253" s="57">
        <f t="shared" si="150"/>
        <v>0</v>
      </c>
      <c r="AY253" s="57">
        <f t="shared" si="151"/>
        <v>0</v>
      </c>
      <c r="AZ253" s="57">
        <f t="shared" si="152"/>
        <v>0</v>
      </c>
      <c r="BA253" s="57">
        <f t="shared" si="153"/>
        <v>0</v>
      </c>
      <c r="BB253" s="57">
        <f t="shared" si="154"/>
        <v>0</v>
      </c>
      <c r="BC253" s="57">
        <f t="shared" si="155"/>
        <v>0</v>
      </c>
      <c r="BD253" s="57">
        <f t="shared" si="156"/>
        <v>0</v>
      </c>
      <c r="BE253" s="57">
        <f t="shared" si="157"/>
        <v>0</v>
      </c>
      <c r="BF253" s="57">
        <f t="shared" si="158"/>
        <v>0</v>
      </c>
      <c r="BG253" s="57">
        <f t="shared" si="159"/>
        <v>0</v>
      </c>
      <c r="BH253" s="57">
        <f t="shared" si="160"/>
        <v>0</v>
      </c>
      <c r="BI253" s="57">
        <f t="shared" si="161"/>
        <v>0</v>
      </c>
      <c r="BJ253" s="57">
        <f t="shared" si="162"/>
        <v>0</v>
      </c>
      <c r="BK253" s="57">
        <f t="shared" si="163"/>
        <v>0</v>
      </c>
      <c r="BL253" s="57">
        <f t="shared" si="164"/>
        <v>0</v>
      </c>
      <c r="BM253" s="57">
        <f t="shared" si="165"/>
        <v>0</v>
      </c>
      <c r="BN253" s="57">
        <f t="shared" si="166"/>
        <v>0</v>
      </c>
    </row>
    <row r="254" spans="2:66" ht="12.75" hidden="1" customHeight="1" x14ac:dyDescent="0.35">
      <c r="B254" s="1"/>
      <c r="C254" s="6" t="s">
        <v>59</v>
      </c>
      <c r="D254" s="1"/>
      <c r="E254" s="1"/>
      <c r="F254" s="7" t="s">
        <v>445</v>
      </c>
      <c r="G254" s="1"/>
      <c r="H254" s="1"/>
      <c r="I254" s="57" t="s">
        <v>592</v>
      </c>
      <c r="J254" s="57">
        <f t="shared" si="118"/>
        <v>0</v>
      </c>
      <c r="K254" s="57">
        <f t="shared" si="119"/>
        <v>0</v>
      </c>
      <c r="L254" s="57">
        <f t="shared" si="120"/>
        <v>0</v>
      </c>
      <c r="M254" s="57">
        <f t="shared" si="121"/>
        <v>0</v>
      </c>
      <c r="N254" s="57">
        <f t="shared" si="122"/>
        <v>0</v>
      </c>
      <c r="O254" s="58">
        <f t="shared" si="123"/>
        <v>0</v>
      </c>
      <c r="P254" s="58">
        <f t="shared" ref="P254:Q254" si="175">IF(C88="Contributo in volume collettaneo",1,0)</f>
        <v>0</v>
      </c>
      <c r="Q254" s="58">
        <f t="shared" si="175"/>
        <v>0</v>
      </c>
      <c r="R254" s="57">
        <f t="shared" si="125"/>
        <v>0</v>
      </c>
      <c r="S254" s="57">
        <f t="shared" si="126"/>
        <v>0</v>
      </c>
      <c r="T254" s="57">
        <f t="shared" si="127"/>
        <v>0</v>
      </c>
      <c r="U254" s="57">
        <f t="shared" si="128"/>
        <v>0</v>
      </c>
      <c r="V254" s="57">
        <f t="shared" si="129"/>
        <v>0</v>
      </c>
      <c r="W254" s="57">
        <f t="shared" si="130"/>
        <v>0</v>
      </c>
      <c r="X254" s="58">
        <f t="shared" si="131"/>
        <v>0</v>
      </c>
      <c r="Y254" s="56" t="s">
        <v>592</v>
      </c>
      <c r="Z254" s="57">
        <f t="shared" si="132"/>
        <v>0</v>
      </c>
      <c r="AA254" s="57">
        <f t="shared" si="133"/>
        <v>0</v>
      </c>
      <c r="AB254" s="57">
        <f t="shared" si="134"/>
        <v>0</v>
      </c>
      <c r="AC254" s="57">
        <f t="shared" si="135"/>
        <v>0</v>
      </c>
      <c r="AD254" s="57">
        <f t="shared" si="136"/>
        <v>0</v>
      </c>
      <c r="AE254" s="57">
        <f t="shared" si="137"/>
        <v>0</v>
      </c>
      <c r="AF254" s="57">
        <f t="shared" si="138"/>
        <v>0</v>
      </c>
      <c r="AG254" s="57">
        <f t="shared" si="139"/>
        <v>0</v>
      </c>
      <c r="AH254" s="57">
        <f t="shared" si="139"/>
        <v>0</v>
      </c>
      <c r="AI254" s="59" t="str">
        <f t="shared" si="140"/>
        <v>SELEZIONARE NUMERO AUTORI</v>
      </c>
      <c r="AJ254" s="59"/>
      <c r="AK254" s="51"/>
      <c r="AL254" s="56" t="s">
        <v>592</v>
      </c>
      <c r="AM254" s="57">
        <f t="shared" si="141"/>
        <v>0</v>
      </c>
      <c r="AN254" s="57">
        <f t="shared" si="142"/>
        <v>0</v>
      </c>
      <c r="AO254" s="57">
        <f t="shared" si="143"/>
        <v>0</v>
      </c>
      <c r="AP254" s="57">
        <f t="shared" si="144"/>
        <v>0</v>
      </c>
      <c r="AQ254" s="57">
        <f t="shared" si="145"/>
        <v>0</v>
      </c>
      <c r="AR254" s="57">
        <f t="shared" si="146"/>
        <v>0</v>
      </c>
      <c r="AT254" s="56" t="s">
        <v>592</v>
      </c>
      <c r="AU254" s="57">
        <f t="shared" si="147"/>
        <v>0</v>
      </c>
      <c r="AV254" s="57">
        <f t="shared" si="148"/>
        <v>0</v>
      </c>
      <c r="AW254" s="57">
        <f t="shared" si="149"/>
        <v>0</v>
      </c>
      <c r="AX254" s="57">
        <f t="shared" si="150"/>
        <v>0</v>
      </c>
      <c r="AY254" s="57">
        <f t="shared" si="151"/>
        <v>0</v>
      </c>
      <c r="AZ254" s="57">
        <f t="shared" si="152"/>
        <v>0</v>
      </c>
      <c r="BA254" s="57">
        <f t="shared" si="153"/>
        <v>0</v>
      </c>
      <c r="BB254" s="57">
        <f t="shared" si="154"/>
        <v>0</v>
      </c>
      <c r="BC254" s="57">
        <f t="shared" si="155"/>
        <v>0</v>
      </c>
      <c r="BD254" s="57">
        <f t="shared" si="156"/>
        <v>0</v>
      </c>
      <c r="BE254" s="57">
        <f t="shared" si="157"/>
        <v>0</v>
      </c>
      <c r="BF254" s="57">
        <f t="shared" si="158"/>
        <v>0</v>
      </c>
      <c r="BG254" s="57">
        <f t="shared" si="159"/>
        <v>0</v>
      </c>
      <c r="BH254" s="57">
        <f t="shared" si="160"/>
        <v>0</v>
      </c>
      <c r="BI254" s="57">
        <f t="shared" si="161"/>
        <v>0</v>
      </c>
      <c r="BJ254" s="57">
        <f t="shared" si="162"/>
        <v>0</v>
      </c>
      <c r="BK254" s="57">
        <f t="shared" si="163"/>
        <v>0</v>
      </c>
      <c r="BL254" s="57">
        <f t="shared" si="164"/>
        <v>0</v>
      </c>
      <c r="BM254" s="57">
        <f t="shared" si="165"/>
        <v>0</v>
      </c>
      <c r="BN254" s="57">
        <f t="shared" si="166"/>
        <v>0</v>
      </c>
    </row>
    <row r="255" spans="2:66" ht="12.75" hidden="1" customHeight="1" x14ac:dyDescent="0.35">
      <c r="B255" s="1"/>
      <c r="C255" s="6" t="s">
        <v>60</v>
      </c>
      <c r="D255" s="1"/>
      <c r="E255" s="1"/>
      <c r="F255" s="7" t="s">
        <v>446</v>
      </c>
      <c r="G255" s="1"/>
      <c r="H255" s="1"/>
      <c r="I255" s="57" t="s">
        <v>593</v>
      </c>
      <c r="J255" s="57">
        <f t="shared" si="118"/>
        <v>0</v>
      </c>
      <c r="K255" s="57">
        <f t="shared" si="119"/>
        <v>0</v>
      </c>
      <c r="L255" s="57">
        <f t="shared" si="120"/>
        <v>0</v>
      </c>
      <c r="M255" s="57">
        <f t="shared" si="121"/>
        <v>0</v>
      </c>
      <c r="N255" s="57">
        <f t="shared" si="122"/>
        <v>0</v>
      </c>
      <c r="O255" s="58">
        <f t="shared" si="123"/>
        <v>0</v>
      </c>
      <c r="P255" s="58">
        <f t="shared" ref="P255:Q255" si="176">IF(C89="Contributo in volume collettaneo",1,0)</f>
        <v>0</v>
      </c>
      <c r="Q255" s="58">
        <f t="shared" si="176"/>
        <v>0</v>
      </c>
      <c r="R255" s="57">
        <f t="shared" si="125"/>
        <v>0</v>
      </c>
      <c r="S255" s="57">
        <f t="shared" si="126"/>
        <v>0</v>
      </c>
      <c r="T255" s="57">
        <f t="shared" si="127"/>
        <v>0</v>
      </c>
      <c r="U255" s="57">
        <f t="shared" si="128"/>
        <v>0</v>
      </c>
      <c r="V255" s="57">
        <f t="shared" si="129"/>
        <v>0</v>
      </c>
      <c r="W255" s="57">
        <f t="shared" si="130"/>
        <v>0</v>
      </c>
      <c r="X255" s="58">
        <f t="shared" si="131"/>
        <v>0</v>
      </c>
      <c r="Y255" s="56" t="s">
        <v>593</v>
      </c>
      <c r="Z255" s="57">
        <f t="shared" si="132"/>
        <v>0</v>
      </c>
      <c r="AA255" s="57">
        <f t="shared" si="133"/>
        <v>0</v>
      </c>
      <c r="AB255" s="57">
        <f t="shared" si="134"/>
        <v>0</v>
      </c>
      <c r="AC255" s="57">
        <f t="shared" si="135"/>
        <v>0</v>
      </c>
      <c r="AD255" s="57">
        <f t="shared" si="136"/>
        <v>0</v>
      </c>
      <c r="AE255" s="57">
        <f t="shared" si="137"/>
        <v>0</v>
      </c>
      <c r="AF255" s="57">
        <f t="shared" si="138"/>
        <v>0</v>
      </c>
      <c r="AG255" s="57">
        <f t="shared" si="139"/>
        <v>0</v>
      </c>
      <c r="AH255" s="57">
        <f t="shared" si="139"/>
        <v>0</v>
      </c>
      <c r="AI255" s="59" t="str">
        <f t="shared" si="140"/>
        <v>SELEZIONARE NUMERO AUTORI</v>
      </c>
      <c r="AJ255" s="59"/>
      <c r="AK255" s="51"/>
      <c r="AL255" s="56" t="s">
        <v>593</v>
      </c>
      <c r="AM255" s="57">
        <f t="shared" si="141"/>
        <v>0</v>
      </c>
      <c r="AN255" s="57">
        <f t="shared" si="142"/>
        <v>0</v>
      </c>
      <c r="AO255" s="57">
        <f t="shared" si="143"/>
        <v>0</v>
      </c>
      <c r="AP255" s="57">
        <f t="shared" si="144"/>
        <v>0</v>
      </c>
      <c r="AQ255" s="57">
        <f t="shared" si="145"/>
        <v>0</v>
      </c>
      <c r="AR255" s="57">
        <f t="shared" si="146"/>
        <v>0</v>
      </c>
      <c r="AT255" s="56" t="s">
        <v>593</v>
      </c>
      <c r="AU255" s="57">
        <f t="shared" si="147"/>
        <v>0</v>
      </c>
      <c r="AV255" s="57">
        <f t="shared" si="148"/>
        <v>0</v>
      </c>
      <c r="AW255" s="57">
        <f t="shared" si="149"/>
        <v>0</v>
      </c>
      <c r="AX255" s="57">
        <f t="shared" si="150"/>
        <v>0</v>
      </c>
      <c r="AY255" s="57">
        <f t="shared" si="151"/>
        <v>0</v>
      </c>
      <c r="AZ255" s="57">
        <f t="shared" si="152"/>
        <v>0</v>
      </c>
      <c r="BA255" s="57">
        <f t="shared" si="153"/>
        <v>0</v>
      </c>
      <c r="BB255" s="57">
        <f t="shared" si="154"/>
        <v>0</v>
      </c>
      <c r="BC255" s="57">
        <f t="shared" si="155"/>
        <v>0</v>
      </c>
      <c r="BD255" s="57">
        <f t="shared" si="156"/>
        <v>0</v>
      </c>
      <c r="BE255" s="57">
        <f t="shared" si="157"/>
        <v>0</v>
      </c>
      <c r="BF255" s="57">
        <f t="shared" si="158"/>
        <v>0</v>
      </c>
      <c r="BG255" s="57">
        <f t="shared" si="159"/>
        <v>0</v>
      </c>
      <c r="BH255" s="57">
        <f t="shared" si="160"/>
        <v>0</v>
      </c>
      <c r="BI255" s="57">
        <f t="shared" si="161"/>
        <v>0</v>
      </c>
      <c r="BJ255" s="57">
        <f t="shared" si="162"/>
        <v>0</v>
      </c>
      <c r="BK255" s="57">
        <f t="shared" si="163"/>
        <v>0</v>
      </c>
      <c r="BL255" s="57">
        <f t="shared" si="164"/>
        <v>0</v>
      </c>
      <c r="BM255" s="57">
        <f t="shared" si="165"/>
        <v>0</v>
      </c>
      <c r="BN255" s="57">
        <f t="shared" si="166"/>
        <v>0</v>
      </c>
    </row>
    <row r="256" spans="2:66" ht="12.75" hidden="1" customHeight="1" x14ac:dyDescent="0.35">
      <c r="B256" s="1"/>
      <c r="C256" s="6" t="s">
        <v>61</v>
      </c>
      <c r="D256" s="1"/>
      <c r="E256" s="1"/>
      <c r="F256" s="7" t="s">
        <v>447</v>
      </c>
      <c r="G256" s="1"/>
      <c r="H256" s="1"/>
      <c r="I256" s="57" t="s">
        <v>594</v>
      </c>
      <c r="J256" s="57">
        <f t="shared" si="118"/>
        <v>0</v>
      </c>
      <c r="K256" s="57">
        <f t="shared" si="119"/>
        <v>0</v>
      </c>
      <c r="L256" s="57">
        <f t="shared" si="120"/>
        <v>0</v>
      </c>
      <c r="M256" s="57">
        <f t="shared" si="121"/>
        <v>0</v>
      </c>
      <c r="N256" s="57">
        <f t="shared" si="122"/>
        <v>0</v>
      </c>
      <c r="O256" s="58">
        <f t="shared" si="123"/>
        <v>0</v>
      </c>
      <c r="P256" s="58">
        <f t="shared" ref="P256:Q256" si="177">IF(C90="Contributo in volume collettaneo",1,0)</f>
        <v>0</v>
      </c>
      <c r="Q256" s="58">
        <f t="shared" si="177"/>
        <v>0</v>
      </c>
      <c r="R256" s="57">
        <f t="shared" si="125"/>
        <v>0</v>
      </c>
      <c r="S256" s="57">
        <f t="shared" si="126"/>
        <v>0</v>
      </c>
      <c r="T256" s="57">
        <f t="shared" si="127"/>
        <v>0</v>
      </c>
      <c r="U256" s="57">
        <f t="shared" si="128"/>
        <v>0</v>
      </c>
      <c r="V256" s="57">
        <f t="shared" si="129"/>
        <v>0</v>
      </c>
      <c r="W256" s="57">
        <f t="shared" si="130"/>
        <v>0</v>
      </c>
      <c r="X256" s="58">
        <f t="shared" si="131"/>
        <v>0</v>
      </c>
      <c r="Y256" s="56" t="s">
        <v>594</v>
      </c>
      <c r="Z256" s="57">
        <f t="shared" si="132"/>
        <v>0</v>
      </c>
      <c r="AA256" s="57">
        <f t="shared" si="133"/>
        <v>0</v>
      </c>
      <c r="AB256" s="57">
        <f t="shared" si="134"/>
        <v>0</v>
      </c>
      <c r="AC256" s="57">
        <f t="shared" si="135"/>
        <v>0</v>
      </c>
      <c r="AD256" s="57">
        <f t="shared" si="136"/>
        <v>0</v>
      </c>
      <c r="AE256" s="57">
        <f t="shared" si="137"/>
        <v>0</v>
      </c>
      <c r="AF256" s="57">
        <f t="shared" si="138"/>
        <v>0</v>
      </c>
      <c r="AG256" s="57">
        <f t="shared" si="139"/>
        <v>0</v>
      </c>
      <c r="AH256" s="57">
        <f t="shared" si="139"/>
        <v>0</v>
      </c>
      <c r="AI256" s="59" t="str">
        <f t="shared" si="140"/>
        <v>SELEZIONARE NUMERO AUTORI</v>
      </c>
      <c r="AJ256" s="59"/>
      <c r="AK256" s="51"/>
      <c r="AL256" s="56" t="s">
        <v>594</v>
      </c>
      <c r="AM256" s="57">
        <f t="shared" si="141"/>
        <v>0</v>
      </c>
      <c r="AN256" s="57">
        <f t="shared" si="142"/>
        <v>0</v>
      </c>
      <c r="AO256" s="57">
        <f t="shared" si="143"/>
        <v>0</v>
      </c>
      <c r="AP256" s="57">
        <f t="shared" si="144"/>
        <v>0</v>
      </c>
      <c r="AQ256" s="57">
        <f t="shared" si="145"/>
        <v>0</v>
      </c>
      <c r="AR256" s="57">
        <f t="shared" si="146"/>
        <v>0</v>
      </c>
      <c r="AT256" s="56" t="s">
        <v>594</v>
      </c>
      <c r="AU256" s="57">
        <f t="shared" si="147"/>
        <v>0</v>
      </c>
      <c r="AV256" s="57">
        <f t="shared" si="148"/>
        <v>0</v>
      </c>
      <c r="AW256" s="57">
        <f t="shared" si="149"/>
        <v>0</v>
      </c>
      <c r="AX256" s="57">
        <f t="shared" si="150"/>
        <v>0</v>
      </c>
      <c r="AY256" s="57">
        <f t="shared" si="151"/>
        <v>0</v>
      </c>
      <c r="AZ256" s="57">
        <f t="shared" si="152"/>
        <v>0</v>
      </c>
      <c r="BA256" s="57">
        <f t="shared" si="153"/>
        <v>0</v>
      </c>
      <c r="BB256" s="57">
        <f t="shared" si="154"/>
        <v>0</v>
      </c>
      <c r="BC256" s="57">
        <f t="shared" si="155"/>
        <v>0</v>
      </c>
      <c r="BD256" s="57">
        <f t="shared" si="156"/>
        <v>0</v>
      </c>
      <c r="BE256" s="57">
        <f t="shared" si="157"/>
        <v>0</v>
      </c>
      <c r="BF256" s="57">
        <f t="shared" si="158"/>
        <v>0</v>
      </c>
      <c r="BG256" s="57">
        <f t="shared" si="159"/>
        <v>0</v>
      </c>
      <c r="BH256" s="57">
        <f t="shared" si="160"/>
        <v>0</v>
      </c>
      <c r="BI256" s="57">
        <f t="shared" si="161"/>
        <v>0</v>
      </c>
      <c r="BJ256" s="57">
        <f t="shared" si="162"/>
        <v>0</v>
      </c>
      <c r="BK256" s="57">
        <f t="shared" si="163"/>
        <v>0</v>
      </c>
      <c r="BL256" s="57">
        <f t="shared" si="164"/>
        <v>0</v>
      </c>
      <c r="BM256" s="57">
        <f t="shared" si="165"/>
        <v>0</v>
      </c>
      <c r="BN256" s="57">
        <f t="shared" si="166"/>
        <v>0</v>
      </c>
    </row>
    <row r="257" spans="2:66" ht="12.75" hidden="1" customHeight="1" x14ac:dyDescent="0.3">
      <c r="B257" s="1"/>
      <c r="C257" s="6" t="s">
        <v>62</v>
      </c>
      <c r="D257" s="1"/>
      <c r="E257" s="1"/>
      <c r="F257" s="1"/>
      <c r="G257" s="1"/>
      <c r="H257" s="1"/>
      <c r="I257" s="57" t="s">
        <v>595</v>
      </c>
      <c r="J257" s="57">
        <f t="shared" si="118"/>
        <v>0</v>
      </c>
      <c r="K257" s="57">
        <f t="shared" si="119"/>
        <v>0</v>
      </c>
      <c r="L257" s="57">
        <f t="shared" si="120"/>
        <v>0</v>
      </c>
      <c r="M257" s="57">
        <f t="shared" si="121"/>
        <v>0</v>
      </c>
      <c r="N257" s="57">
        <f t="shared" si="122"/>
        <v>0</v>
      </c>
      <c r="O257" s="58">
        <f t="shared" si="123"/>
        <v>0</v>
      </c>
      <c r="P257" s="58">
        <f t="shared" ref="P257:Q257" si="178">IF(C91="Contributo in volume collettaneo",1,0)</f>
        <v>0</v>
      </c>
      <c r="Q257" s="58">
        <f t="shared" si="178"/>
        <v>0</v>
      </c>
      <c r="R257" s="57">
        <f t="shared" si="125"/>
        <v>0</v>
      </c>
      <c r="S257" s="57">
        <f t="shared" si="126"/>
        <v>0</v>
      </c>
      <c r="T257" s="57">
        <f t="shared" si="127"/>
        <v>0</v>
      </c>
      <c r="U257" s="57">
        <f t="shared" si="128"/>
        <v>0</v>
      </c>
      <c r="V257" s="57">
        <f t="shared" si="129"/>
        <v>0</v>
      </c>
      <c r="W257" s="57">
        <f t="shared" si="130"/>
        <v>0</v>
      </c>
      <c r="X257" s="58">
        <f t="shared" si="131"/>
        <v>0</v>
      </c>
      <c r="Y257" s="56" t="s">
        <v>595</v>
      </c>
      <c r="Z257" s="57">
        <f t="shared" si="132"/>
        <v>0</v>
      </c>
      <c r="AA257" s="57">
        <f t="shared" si="133"/>
        <v>0</v>
      </c>
      <c r="AB257" s="57">
        <f t="shared" si="134"/>
        <v>0</v>
      </c>
      <c r="AC257" s="57">
        <f t="shared" si="135"/>
        <v>0</v>
      </c>
      <c r="AD257" s="57">
        <f t="shared" si="136"/>
        <v>0</v>
      </c>
      <c r="AE257" s="57">
        <f t="shared" si="137"/>
        <v>0</v>
      </c>
      <c r="AF257" s="57">
        <f t="shared" si="138"/>
        <v>0</v>
      </c>
      <c r="AG257" s="57">
        <f t="shared" si="139"/>
        <v>0</v>
      </c>
      <c r="AH257" s="57">
        <f t="shared" si="139"/>
        <v>0</v>
      </c>
      <c r="AI257" s="59" t="str">
        <f t="shared" si="140"/>
        <v>SELEZIONARE NUMERO AUTORI</v>
      </c>
      <c r="AJ257" s="59"/>
      <c r="AK257" s="51"/>
      <c r="AL257" s="56" t="s">
        <v>595</v>
      </c>
      <c r="AM257" s="57">
        <f t="shared" si="141"/>
        <v>0</v>
      </c>
      <c r="AN257" s="57">
        <f t="shared" si="142"/>
        <v>0</v>
      </c>
      <c r="AO257" s="57">
        <f t="shared" si="143"/>
        <v>0</v>
      </c>
      <c r="AP257" s="57">
        <f t="shared" si="144"/>
        <v>0</v>
      </c>
      <c r="AQ257" s="57">
        <f t="shared" si="145"/>
        <v>0</v>
      </c>
      <c r="AR257" s="57">
        <f t="shared" si="146"/>
        <v>0</v>
      </c>
      <c r="AT257" s="56" t="s">
        <v>595</v>
      </c>
      <c r="AU257" s="57">
        <f t="shared" si="147"/>
        <v>0</v>
      </c>
      <c r="AV257" s="57">
        <f t="shared" si="148"/>
        <v>0</v>
      </c>
      <c r="AW257" s="57">
        <f t="shared" si="149"/>
        <v>0</v>
      </c>
      <c r="AX257" s="57">
        <f t="shared" si="150"/>
        <v>0</v>
      </c>
      <c r="AY257" s="57">
        <f t="shared" si="151"/>
        <v>0</v>
      </c>
      <c r="AZ257" s="57">
        <f t="shared" si="152"/>
        <v>0</v>
      </c>
      <c r="BA257" s="57">
        <f t="shared" si="153"/>
        <v>0</v>
      </c>
      <c r="BB257" s="57">
        <f t="shared" si="154"/>
        <v>0</v>
      </c>
      <c r="BC257" s="57">
        <f t="shared" si="155"/>
        <v>0</v>
      </c>
      <c r="BD257" s="57">
        <f t="shared" si="156"/>
        <v>0</v>
      </c>
      <c r="BE257" s="57">
        <f t="shared" si="157"/>
        <v>0</v>
      </c>
      <c r="BF257" s="57">
        <f t="shared" si="158"/>
        <v>0</v>
      </c>
      <c r="BG257" s="57">
        <f t="shared" si="159"/>
        <v>0</v>
      </c>
      <c r="BH257" s="57">
        <f t="shared" si="160"/>
        <v>0</v>
      </c>
      <c r="BI257" s="57">
        <f t="shared" si="161"/>
        <v>0</v>
      </c>
      <c r="BJ257" s="57">
        <f t="shared" si="162"/>
        <v>0</v>
      </c>
      <c r="BK257" s="57">
        <f t="shared" si="163"/>
        <v>0</v>
      </c>
      <c r="BL257" s="57">
        <f t="shared" si="164"/>
        <v>0</v>
      </c>
      <c r="BM257" s="57">
        <f t="shared" si="165"/>
        <v>0</v>
      </c>
      <c r="BN257" s="57">
        <f t="shared" si="166"/>
        <v>0</v>
      </c>
    </row>
    <row r="258" spans="2:66" ht="12.75" hidden="1" customHeight="1" x14ac:dyDescent="0.3">
      <c r="B258" s="1"/>
      <c r="C258" s="6" t="s">
        <v>63</v>
      </c>
      <c r="D258" s="1"/>
      <c r="E258" s="1"/>
      <c r="F258" s="1" t="s">
        <v>519</v>
      </c>
      <c r="G258" s="1"/>
      <c r="H258" s="1"/>
      <c r="I258" s="57" t="s">
        <v>596</v>
      </c>
      <c r="J258" s="57">
        <f t="shared" si="118"/>
        <v>0</v>
      </c>
      <c r="K258" s="57">
        <f t="shared" si="119"/>
        <v>0</v>
      </c>
      <c r="L258" s="57">
        <f t="shared" si="120"/>
        <v>0</v>
      </c>
      <c r="M258" s="57">
        <f t="shared" si="121"/>
        <v>0</v>
      </c>
      <c r="N258" s="57">
        <f t="shared" si="122"/>
        <v>0</v>
      </c>
      <c r="O258" s="58">
        <f t="shared" si="123"/>
        <v>0</v>
      </c>
      <c r="P258" s="58">
        <f t="shared" ref="P258:Q258" si="179">IF(C92="Contributo in volume collettaneo",1,0)</f>
        <v>0</v>
      </c>
      <c r="Q258" s="58">
        <f t="shared" si="179"/>
        <v>0</v>
      </c>
      <c r="R258" s="57">
        <f t="shared" si="125"/>
        <v>0</v>
      </c>
      <c r="S258" s="57">
        <f t="shared" si="126"/>
        <v>0</v>
      </c>
      <c r="T258" s="57">
        <f t="shared" si="127"/>
        <v>0</v>
      </c>
      <c r="U258" s="57">
        <f t="shared" si="128"/>
        <v>0</v>
      </c>
      <c r="V258" s="57">
        <f t="shared" si="129"/>
        <v>0</v>
      </c>
      <c r="W258" s="57">
        <f t="shared" si="130"/>
        <v>0</v>
      </c>
      <c r="X258" s="58">
        <f t="shared" si="131"/>
        <v>0</v>
      </c>
      <c r="Y258" s="56" t="s">
        <v>596</v>
      </c>
      <c r="Z258" s="57">
        <f t="shared" si="132"/>
        <v>0</v>
      </c>
      <c r="AA258" s="57">
        <f t="shared" si="133"/>
        <v>0</v>
      </c>
      <c r="AB258" s="57">
        <f t="shared" si="134"/>
        <v>0</v>
      </c>
      <c r="AC258" s="57">
        <f t="shared" si="135"/>
        <v>0</v>
      </c>
      <c r="AD258" s="57">
        <f t="shared" si="136"/>
        <v>0</v>
      </c>
      <c r="AE258" s="57">
        <f t="shared" si="137"/>
        <v>0</v>
      </c>
      <c r="AF258" s="57">
        <f t="shared" si="138"/>
        <v>0</v>
      </c>
      <c r="AG258" s="57">
        <f t="shared" si="139"/>
        <v>0</v>
      </c>
      <c r="AH258" s="57">
        <f t="shared" si="139"/>
        <v>0</v>
      </c>
      <c r="AI258" s="59" t="str">
        <f t="shared" si="140"/>
        <v>SELEZIONARE NUMERO AUTORI</v>
      </c>
      <c r="AJ258" s="59"/>
      <c r="AK258" s="51"/>
      <c r="AL258" s="56" t="s">
        <v>596</v>
      </c>
      <c r="AM258" s="57">
        <f t="shared" si="141"/>
        <v>0</v>
      </c>
      <c r="AN258" s="57">
        <f t="shared" si="142"/>
        <v>0</v>
      </c>
      <c r="AO258" s="57">
        <f t="shared" si="143"/>
        <v>0</v>
      </c>
      <c r="AP258" s="57">
        <f t="shared" si="144"/>
        <v>0</v>
      </c>
      <c r="AQ258" s="57">
        <f t="shared" si="145"/>
        <v>0</v>
      </c>
      <c r="AR258" s="57">
        <f t="shared" si="146"/>
        <v>0</v>
      </c>
      <c r="AT258" s="56" t="s">
        <v>596</v>
      </c>
      <c r="AU258" s="57">
        <f t="shared" si="147"/>
        <v>0</v>
      </c>
      <c r="AV258" s="57">
        <f t="shared" si="148"/>
        <v>0</v>
      </c>
      <c r="AW258" s="57">
        <f t="shared" si="149"/>
        <v>0</v>
      </c>
      <c r="AX258" s="57">
        <f t="shared" si="150"/>
        <v>0</v>
      </c>
      <c r="AY258" s="57">
        <f t="shared" si="151"/>
        <v>0</v>
      </c>
      <c r="AZ258" s="57">
        <f t="shared" si="152"/>
        <v>0</v>
      </c>
      <c r="BA258" s="57">
        <f t="shared" si="153"/>
        <v>0</v>
      </c>
      <c r="BB258" s="57">
        <f t="shared" si="154"/>
        <v>0</v>
      </c>
      <c r="BC258" s="57">
        <f t="shared" si="155"/>
        <v>0</v>
      </c>
      <c r="BD258" s="57">
        <f t="shared" si="156"/>
        <v>0</v>
      </c>
      <c r="BE258" s="57">
        <f t="shared" si="157"/>
        <v>0</v>
      </c>
      <c r="BF258" s="57">
        <f t="shared" si="158"/>
        <v>0</v>
      </c>
      <c r="BG258" s="57">
        <f t="shared" si="159"/>
        <v>0</v>
      </c>
      <c r="BH258" s="57">
        <f t="shared" si="160"/>
        <v>0</v>
      </c>
      <c r="BI258" s="57">
        <f t="shared" si="161"/>
        <v>0</v>
      </c>
      <c r="BJ258" s="57">
        <f t="shared" si="162"/>
        <v>0</v>
      </c>
      <c r="BK258" s="57">
        <f t="shared" si="163"/>
        <v>0</v>
      </c>
      <c r="BL258" s="57">
        <f t="shared" si="164"/>
        <v>0</v>
      </c>
      <c r="BM258" s="57">
        <f t="shared" si="165"/>
        <v>0</v>
      </c>
      <c r="BN258" s="57">
        <f t="shared" si="166"/>
        <v>0</v>
      </c>
    </row>
    <row r="259" spans="2:66" ht="12.75" hidden="1" customHeight="1" x14ac:dyDescent="0.3">
      <c r="B259" s="1"/>
      <c r="C259" s="6" t="s">
        <v>64</v>
      </c>
      <c r="D259" s="1"/>
      <c r="E259" s="1"/>
      <c r="F259" s="1">
        <v>1</v>
      </c>
      <c r="G259" s="1"/>
      <c r="H259" s="1"/>
      <c r="I259" s="57" t="s">
        <v>597</v>
      </c>
      <c r="J259" s="57">
        <f t="shared" si="118"/>
        <v>0</v>
      </c>
      <c r="K259" s="57">
        <f t="shared" si="119"/>
        <v>0</v>
      </c>
      <c r="L259" s="57">
        <f t="shared" si="120"/>
        <v>0</v>
      </c>
      <c r="M259" s="57">
        <f t="shared" si="121"/>
        <v>0</v>
      </c>
      <c r="N259" s="57">
        <f t="shared" si="122"/>
        <v>0</v>
      </c>
      <c r="O259" s="58">
        <f t="shared" si="123"/>
        <v>0</v>
      </c>
      <c r="P259" s="58">
        <f t="shared" ref="P259:Q259" si="180">IF(C93="Contributo in volume collettaneo",1,0)</f>
        <v>0</v>
      </c>
      <c r="Q259" s="58">
        <f t="shared" si="180"/>
        <v>0</v>
      </c>
      <c r="R259" s="57">
        <f t="shared" si="125"/>
        <v>0</v>
      </c>
      <c r="S259" s="57">
        <f t="shared" si="126"/>
        <v>0</v>
      </c>
      <c r="T259" s="57">
        <f t="shared" si="127"/>
        <v>0</v>
      </c>
      <c r="U259" s="57">
        <f t="shared" si="128"/>
        <v>0</v>
      </c>
      <c r="V259" s="57">
        <f t="shared" si="129"/>
        <v>0</v>
      </c>
      <c r="W259" s="57">
        <f t="shared" si="130"/>
        <v>0</v>
      </c>
      <c r="X259" s="58">
        <f t="shared" si="131"/>
        <v>0</v>
      </c>
      <c r="Y259" s="56" t="s">
        <v>597</v>
      </c>
      <c r="Z259" s="57">
        <f t="shared" si="132"/>
        <v>0</v>
      </c>
      <c r="AA259" s="57">
        <f t="shared" si="133"/>
        <v>0</v>
      </c>
      <c r="AB259" s="57">
        <f t="shared" si="134"/>
        <v>0</v>
      </c>
      <c r="AC259" s="57">
        <f t="shared" si="135"/>
        <v>0</v>
      </c>
      <c r="AD259" s="57">
        <f t="shared" si="136"/>
        <v>0</v>
      </c>
      <c r="AE259" s="57">
        <f t="shared" si="137"/>
        <v>0</v>
      </c>
      <c r="AF259" s="57">
        <f t="shared" si="138"/>
        <v>0</v>
      </c>
      <c r="AG259" s="57">
        <f t="shared" si="139"/>
        <v>0</v>
      </c>
      <c r="AH259" s="57">
        <f t="shared" si="139"/>
        <v>0</v>
      </c>
      <c r="AI259" s="59" t="str">
        <f t="shared" si="140"/>
        <v>SELEZIONARE NUMERO AUTORI</v>
      </c>
      <c r="AJ259" s="59"/>
      <c r="AK259" s="51"/>
      <c r="AL259" s="56" t="s">
        <v>597</v>
      </c>
      <c r="AM259" s="57">
        <f t="shared" si="141"/>
        <v>0</v>
      </c>
      <c r="AN259" s="57">
        <f t="shared" si="142"/>
        <v>0</v>
      </c>
      <c r="AO259" s="57">
        <f t="shared" si="143"/>
        <v>0</v>
      </c>
      <c r="AP259" s="57">
        <f t="shared" si="144"/>
        <v>0</v>
      </c>
      <c r="AQ259" s="57">
        <f t="shared" si="145"/>
        <v>0</v>
      </c>
      <c r="AR259" s="57">
        <f t="shared" si="146"/>
        <v>0</v>
      </c>
      <c r="AT259" s="56" t="s">
        <v>597</v>
      </c>
      <c r="AU259" s="57">
        <f t="shared" si="147"/>
        <v>0</v>
      </c>
      <c r="AV259" s="57">
        <f t="shared" si="148"/>
        <v>0</v>
      </c>
      <c r="AW259" s="57">
        <f t="shared" si="149"/>
        <v>0</v>
      </c>
      <c r="AX259" s="57">
        <f t="shared" si="150"/>
        <v>0</v>
      </c>
      <c r="AY259" s="57">
        <f t="shared" si="151"/>
        <v>0</v>
      </c>
      <c r="AZ259" s="57">
        <f t="shared" si="152"/>
        <v>0</v>
      </c>
      <c r="BA259" s="57">
        <f t="shared" si="153"/>
        <v>0</v>
      </c>
      <c r="BB259" s="57">
        <f t="shared" si="154"/>
        <v>0</v>
      </c>
      <c r="BC259" s="57">
        <f t="shared" si="155"/>
        <v>0</v>
      </c>
      <c r="BD259" s="57">
        <f t="shared" si="156"/>
        <v>0</v>
      </c>
      <c r="BE259" s="57">
        <f t="shared" si="157"/>
        <v>0</v>
      </c>
      <c r="BF259" s="57">
        <f t="shared" si="158"/>
        <v>0</v>
      </c>
      <c r="BG259" s="57">
        <f t="shared" si="159"/>
        <v>0</v>
      </c>
      <c r="BH259" s="57">
        <f t="shared" si="160"/>
        <v>0</v>
      </c>
      <c r="BI259" s="57">
        <f t="shared" si="161"/>
        <v>0</v>
      </c>
      <c r="BJ259" s="57">
        <f t="shared" si="162"/>
        <v>0</v>
      </c>
      <c r="BK259" s="57">
        <f t="shared" si="163"/>
        <v>0</v>
      </c>
      <c r="BL259" s="57">
        <f t="shared" si="164"/>
        <v>0</v>
      </c>
      <c r="BM259" s="57">
        <f t="shared" si="165"/>
        <v>0</v>
      </c>
      <c r="BN259" s="57">
        <f t="shared" si="166"/>
        <v>0</v>
      </c>
    </row>
    <row r="260" spans="2:66" ht="12.75" hidden="1" customHeight="1" x14ac:dyDescent="0.3">
      <c r="B260" s="1"/>
      <c r="C260" s="6" t="s">
        <v>65</v>
      </c>
      <c r="D260" s="1"/>
      <c r="E260" s="1"/>
      <c r="F260" s="1">
        <v>2</v>
      </c>
      <c r="G260" s="1"/>
      <c r="H260" s="1"/>
      <c r="I260" s="57" t="s">
        <v>598</v>
      </c>
      <c r="J260" s="57">
        <f t="shared" si="118"/>
        <v>0</v>
      </c>
      <c r="K260" s="57">
        <f t="shared" si="119"/>
        <v>0</v>
      </c>
      <c r="L260" s="57">
        <f t="shared" si="120"/>
        <v>0</v>
      </c>
      <c r="M260" s="57">
        <f t="shared" si="121"/>
        <v>0</v>
      </c>
      <c r="N260" s="57">
        <f t="shared" si="122"/>
        <v>0</v>
      </c>
      <c r="O260" s="58">
        <f t="shared" si="123"/>
        <v>0</v>
      </c>
      <c r="P260" s="58">
        <f t="shared" ref="P260:Q260" si="181">IF(C94="Contributo in volume collettaneo",1,0)</f>
        <v>0</v>
      </c>
      <c r="Q260" s="58">
        <f t="shared" si="181"/>
        <v>0</v>
      </c>
      <c r="R260" s="57">
        <f t="shared" si="125"/>
        <v>0</v>
      </c>
      <c r="S260" s="57">
        <f t="shared" si="126"/>
        <v>0</v>
      </c>
      <c r="T260" s="57">
        <f t="shared" si="127"/>
        <v>0</v>
      </c>
      <c r="U260" s="57">
        <f t="shared" si="128"/>
        <v>0</v>
      </c>
      <c r="V260" s="57">
        <f t="shared" si="129"/>
        <v>0</v>
      </c>
      <c r="W260" s="57">
        <f t="shared" si="130"/>
        <v>0</v>
      </c>
      <c r="X260" s="58">
        <f t="shared" si="131"/>
        <v>0</v>
      </c>
      <c r="Y260" s="56" t="s">
        <v>598</v>
      </c>
      <c r="Z260" s="57">
        <f t="shared" si="132"/>
        <v>0</v>
      </c>
      <c r="AA260" s="57">
        <f t="shared" si="133"/>
        <v>0</v>
      </c>
      <c r="AB260" s="57">
        <f t="shared" si="134"/>
        <v>0</v>
      </c>
      <c r="AC260" s="57">
        <f t="shared" si="135"/>
        <v>0</v>
      </c>
      <c r="AD260" s="57">
        <f t="shared" si="136"/>
        <v>0</v>
      </c>
      <c r="AE260" s="57">
        <f t="shared" si="137"/>
        <v>0</v>
      </c>
      <c r="AF260" s="57">
        <f t="shared" si="138"/>
        <v>0</v>
      </c>
      <c r="AG260" s="57">
        <f t="shared" si="139"/>
        <v>0</v>
      </c>
      <c r="AH260" s="57">
        <f t="shared" si="139"/>
        <v>0</v>
      </c>
      <c r="AI260" s="59" t="str">
        <f t="shared" si="140"/>
        <v>SELEZIONARE NUMERO AUTORI</v>
      </c>
      <c r="AJ260" s="59"/>
      <c r="AK260" s="51"/>
      <c r="AL260" s="56" t="s">
        <v>598</v>
      </c>
      <c r="AM260" s="57">
        <f t="shared" si="141"/>
        <v>0</v>
      </c>
      <c r="AN260" s="57">
        <f t="shared" si="142"/>
        <v>0</v>
      </c>
      <c r="AO260" s="57">
        <f t="shared" si="143"/>
        <v>0</v>
      </c>
      <c r="AP260" s="57">
        <f t="shared" si="144"/>
        <v>0</v>
      </c>
      <c r="AQ260" s="57">
        <f t="shared" si="145"/>
        <v>0</v>
      </c>
      <c r="AR260" s="57">
        <f t="shared" si="146"/>
        <v>0</v>
      </c>
      <c r="AT260" s="56" t="s">
        <v>598</v>
      </c>
      <c r="AU260" s="57">
        <f t="shared" si="147"/>
        <v>0</v>
      </c>
      <c r="AV260" s="57">
        <f t="shared" si="148"/>
        <v>0</v>
      </c>
      <c r="AW260" s="57">
        <f t="shared" si="149"/>
        <v>0</v>
      </c>
      <c r="AX260" s="57">
        <f t="shared" si="150"/>
        <v>0</v>
      </c>
      <c r="AY260" s="57">
        <f t="shared" si="151"/>
        <v>0</v>
      </c>
      <c r="AZ260" s="57">
        <f t="shared" si="152"/>
        <v>0</v>
      </c>
      <c r="BA260" s="57">
        <f t="shared" si="153"/>
        <v>0</v>
      </c>
      <c r="BB260" s="57">
        <f t="shared" si="154"/>
        <v>0</v>
      </c>
      <c r="BC260" s="57">
        <f t="shared" si="155"/>
        <v>0</v>
      </c>
      <c r="BD260" s="57">
        <f t="shared" si="156"/>
        <v>0</v>
      </c>
      <c r="BE260" s="57">
        <f t="shared" si="157"/>
        <v>0</v>
      </c>
      <c r="BF260" s="57">
        <f t="shared" si="158"/>
        <v>0</v>
      </c>
      <c r="BG260" s="57">
        <f t="shared" si="159"/>
        <v>0</v>
      </c>
      <c r="BH260" s="57">
        <f t="shared" si="160"/>
        <v>0</v>
      </c>
      <c r="BI260" s="57">
        <f t="shared" si="161"/>
        <v>0</v>
      </c>
      <c r="BJ260" s="57">
        <f t="shared" si="162"/>
        <v>0</v>
      </c>
      <c r="BK260" s="57">
        <f t="shared" si="163"/>
        <v>0</v>
      </c>
      <c r="BL260" s="57">
        <f t="shared" si="164"/>
        <v>0</v>
      </c>
      <c r="BM260" s="57">
        <f t="shared" si="165"/>
        <v>0</v>
      </c>
      <c r="BN260" s="57">
        <f t="shared" si="166"/>
        <v>0</v>
      </c>
    </row>
    <row r="261" spans="2:66" ht="12.75" hidden="1" customHeight="1" x14ac:dyDescent="0.3">
      <c r="B261" s="1"/>
      <c r="C261" s="6" t="s">
        <v>66</v>
      </c>
      <c r="D261" s="1"/>
      <c r="E261" s="1"/>
      <c r="F261" s="1">
        <v>3</v>
      </c>
      <c r="G261" s="1"/>
      <c r="H261" s="1"/>
      <c r="I261" s="57" t="s">
        <v>599</v>
      </c>
      <c r="J261" s="57">
        <f t="shared" si="118"/>
        <v>0</v>
      </c>
      <c r="K261" s="57">
        <f t="shared" si="119"/>
        <v>0</v>
      </c>
      <c r="L261" s="57">
        <f t="shared" si="120"/>
        <v>0</v>
      </c>
      <c r="M261" s="57">
        <f t="shared" si="121"/>
        <v>0</v>
      </c>
      <c r="N261" s="57">
        <f t="shared" si="122"/>
        <v>0</v>
      </c>
      <c r="O261" s="58">
        <f t="shared" si="123"/>
        <v>0</v>
      </c>
      <c r="P261" s="58">
        <f t="shared" ref="P261:Q261" si="182">IF(C95="Contributo in volume collettaneo",1,0)</f>
        <v>0</v>
      </c>
      <c r="Q261" s="58">
        <f t="shared" si="182"/>
        <v>0</v>
      </c>
      <c r="R261" s="57">
        <f t="shared" si="125"/>
        <v>0</v>
      </c>
      <c r="S261" s="57">
        <f t="shared" si="126"/>
        <v>0</v>
      </c>
      <c r="T261" s="57">
        <f t="shared" si="127"/>
        <v>0</v>
      </c>
      <c r="U261" s="57">
        <f t="shared" si="128"/>
        <v>0</v>
      </c>
      <c r="V261" s="57">
        <f t="shared" si="129"/>
        <v>0</v>
      </c>
      <c r="W261" s="57">
        <f t="shared" si="130"/>
        <v>0</v>
      </c>
      <c r="X261" s="58">
        <f t="shared" si="131"/>
        <v>0</v>
      </c>
      <c r="Y261" s="56" t="s">
        <v>599</v>
      </c>
      <c r="Z261" s="57">
        <f t="shared" si="132"/>
        <v>0</v>
      </c>
      <c r="AA261" s="57">
        <f t="shared" si="133"/>
        <v>0</v>
      </c>
      <c r="AB261" s="57">
        <f t="shared" si="134"/>
        <v>0</v>
      </c>
      <c r="AC261" s="57">
        <f t="shared" si="135"/>
        <v>0</v>
      </c>
      <c r="AD261" s="57">
        <f t="shared" si="136"/>
        <v>0</v>
      </c>
      <c r="AE261" s="57">
        <f t="shared" si="137"/>
        <v>0</v>
      </c>
      <c r="AF261" s="57">
        <f t="shared" si="138"/>
        <v>0</v>
      </c>
      <c r="AG261" s="57">
        <f t="shared" ref="AG261:AH276" si="183">IF(N95="Sì",1,0)</f>
        <v>0</v>
      </c>
      <c r="AH261" s="57">
        <f t="shared" si="183"/>
        <v>0</v>
      </c>
      <c r="AI261" s="59" t="str">
        <f t="shared" si="140"/>
        <v>SELEZIONARE NUMERO AUTORI</v>
      </c>
      <c r="AJ261" s="59"/>
      <c r="AK261" s="51"/>
      <c r="AL261" s="56" t="s">
        <v>599</v>
      </c>
      <c r="AM261" s="57">
        <f t="shared" si="141"/>
        <v>0</v>
      </c>
      <c r="AN261" s="57">
        <f t="shared" si="142"/>
        <v>0</v>
      </c>
      <c r="AO261" s="57">
        <f t="shared" si="143"/>
        <v>0</v>
      </c>
      <c r="AP261" s="57">
        <f t="shared" si="144"/>
        <v>0</v>
      </c>
      <c r="AQ261" s="57">
        <f t="shared" si="145"/>
        <v>0</v>
      </c>
      <c r="AR261" s="57">
        <f t="shared" si="146"/>
        <v>0</v>
      </c>
      <c r="AT261" s="56" t="s">
        <v>599</v>
      </c>
      <c r="AU261" s="57">
        <f t="shared" si="147"/>
        <v>0</v>
      </c>
      <c r="AV261" s="57">
        <f t="shared" si="148"/>
        <v>0</v>
      </c>
      <c r="AW261" s="57">
        <f t="shared" si="149"/>
        <v>0</v>
      </c>
      <c r="AX261" s="57">
        <f t="shared" si="150"/>
        <v>0</v>
      </c>
      <c r="AY261" s="57">
        <f t="shared" si="151"/>
        <v>0</v>
      </c>
      <c r="AZ261" s="57">
        <f t="shared" si="152"/>
        <v>0</v>
      </c>
      <c r="BA261" s="57">
        <f t="shared" si="153"/>
        <v>0</v>
      </c>
      <c r="BB261" s="57">
        <f t="shared" si="154"/>
        <v>0</v>
      </c>
      <c r="BC261" s="57">
        <f t="shared" si="155"/>
        <v>0</v>
      </c>
      <c r="BD261" s="57">
        <f t="shared" si="156"/>
        <v>0</v>
      </c>
      <c r="BE261" s="57">
        <f t="shared" si="157"/>
        <v>0</v>
      </c>
      <c r="BF261" s="57">
        <f t="shared" si="158"/>
        <v>0</v>
      </c>
      <c r="BG261" s="57">
        <f t="shared" si="159"/>
        <v>0</v>
      </c>
      <c r="BH261" s="57">
        <f t="shared" si="160"/>
        <v>0</v>
      </c>
      <c r="BI261" s="57">
        <f t="shared" si="161"/>
        <v>0</v>
      </c>
      <c r="BJ261" s="57">
        <f t="shared" si="162"/>
        <v>0</v>
      </c>
      <c r="BK261" s="57">
        <f t="shared" si="163"/>
        <v>0</v>
      </c>
      <c r="BL261" s="57">
        <f t="shared" si="164"/>
        <v>0</v>
      </c>
      <c r="BM261" s="57">
        <f t="shared" si="165"/>
        <v>0</v>
      </c>
      <c r="BN261" s="57">
        <f t="shared" si="166"/>
        <v>0</v>
      </c>
    </row>
    <row r="262" spans="2:66" ht="12.75" hidden="1" customHeight="1" x14ac:dyDescent="0.3">
      <c r="B262" s="1"/>
      <c r="C262" s="6" t="s">
        <v>67</v>
      </c>
      <c r="D262" s="1"/>
      <c r="E262" s="1"/>
      <c r="F262" s="1">
        <v>4</v>
      </c>
      <c r="G262" s="1"/>
      <c r="H262" s="1"/>
      <c r="I262" s="57" t="s">
        <v>600</v>
      </c>
      <c r="J262" s="57">
        <f t="shared" si="118"/>
        <v>0</v>
      </c>
      <c r="K262" s="57">
        <f t="shared" si="119"/>
        <v>0</v>
      </c>
      <c r="L262" s="57">
        <f t="shared" si="120"/>
        <v>0</v>
      </c>
      <c r="M262" s="57">
        <f t="shared" si="121"/>
        <v>0</v>
      </c>
      <c r="N262" s="57">
        <f t="shared" si="122"/>
        <v>0</v>
      </c>
      <c r="O262" s="58">
        <f t="shared" si="123"/>
        <v>0</v>
      </c>
      <c r="P262" s="58">
        <f t="shared" ref="P262:Q262" si="184">IF(C96="Contributo in volume collettaneo",1,0)</f>
        <v>0</v>
      </c>
      <c r="Q262" s="58">
        <f t="shared" si="184"/>
        <v>0</v>
      </c>
      <c r="R262" s="57">
        <f t="shared" si="125"/>
        <v>0</v>
      </c>
      <c r="S262" s="57">
        <f t="shared" si="126"/>
        <v>0</v>
      </c>
      <c r="T262" s="57">
        <f t="shared" si="127"/>
        <v>0</v>
      </c>
      <c r="U262" s="57">
        <f t="shared" si="128"/>
        <v>0</v>
      </c>
      <c r="V262" s="57">
        <f t="shared" si="129"/>
        <v>0</v>
      </c>
      <c r="W262" s="57">
        <f t="shared" si="130"/>
        <v>0</v>
      </c>
      <c r="X262" s="58">
        <f t="shared" si="131"/>
        <v>0</v>
      </c>
      <c r="Y262" s="56" t="s">
        <v>600</v>
      </c>
      <c r="Z262" s="57">
        <f t="shared" si="132"/>
        <v>0</v>
      </c>
      <c r="AA262" s="57">
        <f t="shared" si="133"/>
        <v>0</v>
      </c>
      <c r="AB262" s="57">
        <f t="shared" si="134"/>
        <v>0</v>
      </c>
      <c r="AC262" s="57">
        <f t="shared" si="135"/>
        <v>0</v>
      </c>
      <c r="AD262" s="57">
        <f t="shared" si="136"/>
        <v>0</v>
      </c>
      <c r="AE262" s="57">
        <f t="shared" si="137"/>
        <v>0</v>
      </c>
      <c r="AF262" s="57">
        <f t="shared" si="138"/>
        <v>0</v>
      </c>
      <c r="AG262" s="57">
        <f t="shared" si="183"/>
        <v>0</v>
      </c>
      <c r="AH262" s="57">
        <f t="shared" si="183"/>
        <v>0</v>
      </c>
      <c r="AI262" s="59" t="str">
        <f t="shared" si="140"/>
        <v>SELEZIONARE NUMERO AUTORI</v>
      </c>
      <c r="AJ262" s="59"/>
      <c r="AK262" s="51"/>
      <c r="AL262" s="56" t="s">
        <v>600</v>
      </c>
      <c r="AM262" s="57">
        <f t="shared" si="141"/>
        <v>0</v>
      </c>
      <c r="AN262" s="57">
        <f t="shared" si="142"/>
        <v>0</v>
      </c>
      <c r="AO262" s="57">
        <f t="shared" si="143"/>
        <v>0</v>
      </c>
      <c r="AP262" s="57">
        <f t="shared" si="144"/>
        <v>0</v>
      </c>
      <c r="AQ262" s="57">
        <f t="shared" si="145"/>
        <v>0</v>
      </c>
      <c r="AR262" s="57">
        <f t="shared" si="146"/>
        <v>0</v>
      </c>
      <c r="AT262" s="56" t="s">
        <v>600</v>
      </c>
      <c r="AU262" s="57">
        <f t="shared" si="147"/>
        <v>0</v>
      </c>
      <c r="AV262" s="57">
        <f t="shared" si="148"/>
        <v>0</v>
      </c>
      <c r="AW262" s="57">
        <f t="shared" si="149"/>
        <v>0</v>
      </c>
      <c r="AX262" s="57">
        <f t="shared" si="150"/>
        <v>0</v>
      </c>
      <c r="AY262" s="57">
        <f t="shared" si="151"/>
        <v>0</v>
      </c>
      <c r="AZ262" s="57">
        <f t="shared" si="152"/>
        <v>0</v>
      </c>
      <c r="BA262" s="57">
        <f t="shared" si="153"/>
        <v>0</v>
      </c>
      <c r="BB262" s="57">
        <f t="shared" si="154"/>
        <v>0</v>
      </c>
      <c r="BC262" s="57">
        <f t="shared" si="155"/>
        <v>0</v>
      </c>
      <c r="BD262" s="57">
        <f t="shared" si="156"/>
        <v>0</v>
      </c>
      <c r="BE262" s="57">
        <f t="shared" si="157"/>
        <v>0</v>
      </c>
      <c r="BF262" s="57">
        <f t="shared" si="158"/>
        <v>0</v>
      </c>
      <c r="BG262" s="57">
        <f t="shared" si="159"/>
        <v>0</v>
      </c>
      <c r="BH262" s="57">
        <f t="shared" si="160"/>
        <v>0</v>
      </c>
      <c r="BI262" s="57">
        <f t="shared" si="161"/>
        <v>0</v>
      </c>
      <c r="BJ262" s="57">
        <f t="shared" si="162"/>
        <v>0</v>
      </c>
      <c r="BK262" s="57">
        <f t="shared" si="163"/>
        <v>0</v>
      </c>
      <c r="BL262" s="57">
        <f t="shared" si="164"/>
        <v>0</v>
      </c>
      <c r="BM262" s="57">
        <f t="shared" si="165"/>
        <v>0</v>
      </c>
      <c r="BN262" s="57">
        <f t="shared" si="166"/>
        <v>0</v>
      </c>
    </row>
    <row r="263" spans="2:66" ht="12.75" hidden="1" customHeight="1" x14ac:dyDescent="0.3">
      <c r="B263" s="1"/>
      <c r="C263" s="6" t="s">
        <v>68</v>
      </c>
      <c r="D263" s="1"/>
      <c r="E263" s="1"/>
      <c r="F263" s="1">
        <v>5</v>
      </c>
      <c r="G263" s="1"/>
      <c r="H263" s="1"/>
      <c r="I263" s="57" t="s">
        <v>601</v>
      </c>
      <c r="J263" s="57">
        <f t="shared" si="118"/>
        <v>0</v>
      </c>
      <c r="K263" s="57">
        <f t="shared" si="119"/>
        <v>0</v>
      </c>
      <c r="L263" s="57">
        <f t="shared" si="120"/>
        <v>0</v>
      </c>
      <c r="M263" s="57">
        <f t="shared" si="121"/>
        <v>0</v>
      </c>
      <c r="N263" s="57">
        <f t="shared" si="122"/>
        <v>0</v>
      </c>
      <c r="O263" s="58">
        <f t="shared" si="123"/>
        <v>0</v>
      </c>
      <c r="P263" s="58">
        <f t="shared" ref="P263:Q263" si="185">IF(C97="Contributo in volume collettaneo",1,0)</f>
        <v>0</v>
      </c>
      <c r="Q263" s="58">
        <f t="shared" si="185"/>
        <v>0</v>
      </c>
      <c r="R263" s="57">
        <f t="shared" si="125"/>
        <v>0</v>
      </c>
      <c r="S263" s="57">
        <f t="shared" si="126"/>
        <v>0</v>
      </c>
      <c r="T263" s="57">
        <f t="shared" si="127"/>
        <v>0</v>
      </c>
      <c r="U263" s="57">
        <f t="shared" si="128"/>
        <v>0</v>
      </c>
      <c r="V263" s="57">
        <f t="shared" si="129"/>
        <v>0</v>
      </c>
      <c r="W263" s="57">
        <f t="shared" si="130"/>
        <v>0</v>
      </c>
      <c r="X263" s="58">
        <f t="shared" si="131"/>
        <v>0</v>
      </c>
      <c r="Y263" s="56" t="s">
        <v>601</v>
      </c>
      <c r="Z263" s="57">
        <f t="shared" si="132"/>
        <v>0</v>
      </c>
      <c r="AA263" s="57">
        <f t="shared" si="133"/>
        <v>0</v>
      </c>
      <c r="AB263" s="57">
        <f t="shared" si="134"/>
        <v>0</v>
      </c>
      <c r="AC263" s="57">
        <f t="shared" si="135"/>
        <v>0</v>
      </c>
      <c r="AD263" s="57">
        <f t="shared" si="136"/>
        <v>0</v>
      </c>
      <c r="AE263" s="57">
        <f t="shared" si="137"/>
        <v>0</v>
      </c>
      <c r="AF263" s="57">
        <f t="shared" si="138"/>
        <v>0</v>
      </c>
      <c r="AG263" s="57">
        <f t="shared" si="183"/>
        <v>0</v>
      </c>
      <c r="AH263" s="57">
        <f t="shared" si="183"/>
        <v>0</v>
      </c>
      <c r="AI263" s="59" t="str">
        <f t="shared" si="140"/>
        <v>SELEZIONARE NUMERO AUTORI</v>
      </c>
      <c r="AJ263" s="59"/>
      <c r="AK263" s="51"/>
      <c r="AL263" s="56" t="s">
        <v>601</v>
      </c>
      <c r="AM263" s="57">
        <f t="shared" si="141"/>
        <v>0</v>
      </c>
      <c r="AN263" s="57">
        <f t="shared" si="142"/>
        <v>0</v>
      </c>
      <c r="AO263" s="57">
        <f t="shared" si="143"/>
        <v>0</v>
      </c>
      <c r="AP263" s="57">
        <f t="shared" si="144"/>
        <v>0</v>
      </c>
      <c r="AQ263" s="57">
        <f t="shared" si="145"/>
        <v>0</v>
      </c>
      <c r="AR263" s="57">
        <f t="shared" si="146"/>
        <v>0</v>
      </c>
      <c r="AT263" s="56" t="s">
        <v>601</v>
      </c>
      <c r="AU263" s="57">
        <f t="shared" si="147"/>
        <v>0</v>
      </c>
      <c r="AV263" s="57">
        <f t="shared" si="148"/>
        <v>0</v>
      </c>
      <c r="AW263" s="57">
        <f t="shared" si="149"/>
        <v>0</v>
      </c>
      <c r="AX263" s="57">
        <f t="shared" si="150"/>
        <v>0</v>
      </c>
      <c r="AY263" s="57">
        <f t="shared" si="151"/>
        <v>0</v>
      </c>
      <c r="AZ263" s="57">
        <f t="shared" si="152"/>
        <v>0</v>
      </c>
      <c r="BA263" s="57">
        <f t="shared" si="153"/>
        <v>0</v>
      </c>
      <c r="BB263" s="57">
        <f t="shared" si="154"/>
        <v>0</v>
      </c>
      <c r="BC263" s="57">
        <f t="shared" si="155"/>
        <v>0</v>
      </c>
      <c r="BD263" s="57">
        <f t="shared" si="156"/>
        <v>0</v>
      </c>
      <c r="BE263" s="57">
        <f t="shared" si="157"/>
        <v>0</v>
      </c>
      <c r="BF263" s="57">
        <f t="shared" si="158"/>
        <v>0</v>
      </c>
      <c r="BG263" s="57">
        <f t="shared" si="159"/>
        <v>0</v>
      </c>
      <c r="BH263" s="57">
        <f t="shared" si="160"/>
        <v>0</v>
      </c>
      <c r="BI263" s="57">
        <f t="shared" si="161"/>
        <v>0</v>
      </c>
      <c r="BJ263" s="57">
        <f t="shared" si="162"/>
        <v>0</v>
      </c>
      <c r="BK263" s="57">
        <f t="shared" si="163"/>
        <v>0</v>
      </c>
      <c r="BL263" s="57">
        <f t="shared" si="164"/>
        <v>0</v>
      </c>
      <c r="BM263" s="57">
        <f t="shared" si="165"/>
        <v>0</v>
      </c>
      <c r="BN263" s="57">
        <f t="shared" si="166"/>
        <v>0</v>
      </c>
    </row>
    <row r="264" spans="2:66" ht="12.75" hidden="1" customHeight="1" x14ac:dyDescent="0.3">
      <c r="B264" s="1"/>
      <c r="C264" s="6" t="s">
        <v>69</v>
      </c>
      <c r="D264" s="1"/>
      <c r="E264" s="1"/>
      <c r="F264" s="1">
        <v>6</v>
      </c>
      <c r="G264" s="1"/>
      <c r="H264" s="1"/>
      <c r="I264" s="57" t="s">
        <v>602</v>
      </c>
      <c r="J264" s="57">
        <f t="shared" si="118"/>
        <v>0</v>
      </c>
      <c r="K264" s="57">
        <f t="shared" si="119"/>
        <v>0</v>
      </c>
      <c r="L264" s="57">
        <f t="shared" si="120"/>
        <v>0</v>
      </c>
      <c r="M264" s="57">
        <f t="shared" si="121"/>
        <v>0</v>
      </c>
      <c r="N264" s="57">
        <f t="shared" si="122"/>
        <v>0</v>
      </c>
      <c r="O264" s="58">
        <f t="shared" si="123"/>
        <v>0</v>
      </c>
      <c r="P264" s="58">
        <f t="shared" ref="P264:Q264" si="186">IF(C98="Contributo in volume collettaneo",1,0)</f>
        <v>0</v>
      </c>
      <c r="Q264" s="58">
        <f t="shared" si="186"/>
        <v>0</v>
      </c>
      <c r="R264" s="57">
        <f t="shared" si="125"/>
        <v>0</v>
      </c>
      <c r="S264" s="57">
        <f t="shared" si="126"/>
        <v>0</v>
      </c>
      <c r="T264" s="57">
        <f t="shared" si="127"/>
        <v>0</v>
      </c>
      <c r="U264" s="57">
        <f t="shared" si="128"/>
        <v>0</v>
      </c>
      <c r="V264" s="57">
        <f t="shared" si="129"/>
        <v>0</v>
      </c>
      <c r="W264" s="57">
        <f t="shared" si="130"/>
        <v>0</v>
      </c>
      <c r="X264" s="58">
        <f t="shared" si="131"/>
        <v>0</v>
      </c>
      <c r="Y264" s="56" t="s">
        <v>602</v>
      </c>
      <c r="Z264" s="57">
        <f t="shared" si="132"/>
        <v>0</v>
      </c>
      <c r="AA264" s="57">
        <f t="shared" si="133"/>
        <v>0</v>
      </c>
      <c r="AB264" s="57">
        <f t="shared" si="134"/>
        <v>0</v>
      </c>
      <c r="AC264" s="57">
        <f t="shared" si="135"/>
        <v>0</v>
      </c>
      <c r="AD264" s="57">
        <f t="shared" si="136"/>
        <v>0</v>
      </c>
      <c r="AE264" s="57">
        <f t="shared" si="137"/>
        <v>0</v>
      </c>
      <c r="AF264" s="57">
        <f t="shared" si="138"/>
        <v>0</v>
      </c>
      <c r="AG264" s="57">
        <f t="shared" si="183"/>
        <v>0</v>
      </c>
      <c r="AH264" s="57">
        <f t="shared" si="183"/>
        <v>0</v>
      </c>
      <c r="AI264" s="59" t="str">
        <f t="shared" si="140"/>
        <v>SELEZIONARE NUMERO AUTORI</v>
      </c>
      <c r="AJ264" s="59"/>
      <c r="AK264" s="51"/>
      <c r="AL264" s="56" t="s">
        <v>602</v>
      </c>
      <c r="AM264" s="57">
        <f t="shared" si="141"/>
        <v>0</v>
      </c>
      <c r="AN264" s="57">
        <f t="shared" si="142"/>
        <v>0</v>
      </c>
      <c r="AO264" s="57">
        <f t="shared" si="143"/>
        <v>0</v>
      </c>
      <c r="AP264" s="57">
        <f t="shared" si="144"/>
        <v>0</v>
      </c>
      <c r="AQ264" s="57">
        <f t="shared" si="145"/>
        <v>0</v>
      </c>
      <c r="AR264" s="57">
        <f t="shared" si="146"/>
        <v>0</v>
      </c>
      <c r="AT264" s="56" t="s">
        <v>602</v>
      </c>
      <c r="AU264" s="57">
        <f t="shared" si="147"/>
        <v>0</v>
      </c>
      <c r="AV264" s="57">
        <f t="shared" si="148"/>
        <v>0</v>
      </c>
      <c r="AW264" s="57">
        <f t="shared" si="149"/>
        <v>0</v>
      </c>
      <c r="AX264" s="57">
        <f t="shared" si="150"/>
        <v>0</v>
      </c>
      <c r="AY264" s="57">
        <f t="shared" si="151"/>
        <v>0</v>
      </c>
      <c r="AZ264" s="57">
        <f t="shared" si="152"/>
        <v>0</v>
      </c>
      <c r="BA264" s="57">
        <f t="shared" si="153"/>
        <v>0</v>
      </c>
      <c r="BB264" s="57">
        <f t="shared" si="154"/>
        <v>0</v>
      </c>
      <c r="BC264" s="57">
        <f t="shared" si="155"/>
        <v>0</v>
      </c>
      <c r="BD264" s="57">
        <f t="shared" si="156"/>
        <v>0</v>
      </c>
      <c r="BE264" s="57">
        <f t="shared" si="157"/>
        <v>0</v>
      </c>
      <c r="BF264" s="57">
        <f t="shared" si="158"/>
        <v>0</v>
      </c>
      <c r="BG264" s="57">
        <f t="shared" si="159"/>
        <v>0</v>
      </c>
      <c r="BH264" s="57">
        <f t="shared" si="160"/>
        <v>0</v>
      </c>
      <c r="BI264" s="57">
        <f t="shared" si="161"/>
        <v>0</v>
      </c>
      <c r="BJ264" s="57">
        <f t="shared" si="162"/>
        <v>0</v>
      </c>
      <c r="BK264" s="57">
        <f t="shared" si="163"/>
        <v>0</v>
      </c>
      <c r="BL264" s="57">
        <f t="shared" si="164"/>
        <v>0</v>
      </c>
      <c r="BM264" s="57">
        <f t="shared" si="165"/>
        <v>0</v>
      </c>
      <c r="BN264" s="57">
        <f t="shared" si="166"/>
        <v>0</v>
      </c>
    </row>
    <row r="265" spans="2:66" ht="12.75" hidden="1" customHeight="1" x14ac:dyDescent="0.3">
      <c r="B265" s="1"/>
      <c r="C265" s="6" t="s">
        <v>70</v>
      </c>
      <c r="D265" s="1"/>
      <c r="E265" s="1"/>
      <c r="F265" s="1">
        <v>7</v>
      </c>
      <c r="G265" s="1"/>
      <c r="H265" s="1"/>
      <c r="I265" s="57" t="s">
        <v>603</v>
      </c>
      <c r="J265" s="57">
        <f t="shared" si="118"/>
        <v>0</v>
      </c>
      <c r="K265" s="57">
        <f t="shared" si="119"/>
        <v>0</v>
      </c>
      <c r="L265" s="57">
        <f t="shared" si="120"/>
        <v>0</v>
      </c>
      <c r="M265" s="57">
        <f t="shared" si="121"/>
        <v>0</v>
      </c>
      <c r="N265" s="57">
        <f t="shared" si="122"/>
        <v>0</v>
      </c>
      <c r="O265" s="58">
        <f t="shared" si="123"/>
        <v>0</v>
      </c>
      <c r="P265" s="58">
        <f t="shared" ref="P265:Q265" si="187">IF(C99="Contributo in volume collettaneo",1,0)</f>
        <v>0</v>
      </c>
      <c r="Q265" s="58">
        <f t="shared" si="187"/>
        <v>0</v>
      </c>
      <c r="R265" s="57">
        <f t="shared" si="125"/>
        <v>0</v>
      </c>
      <c r="S265" s="57">
        <f t="shared" si="126"/>
        <v>0</v>
      </c>
      <c r="T265" s="57">
        <f t="shared" si="127"/>
        <v>0</v>
      </c>
      <c r="U265" s="57">
        <f t="shared" si="128"/>
        <v>0</v>
      </c>
      <c r="V265" s="57">
        <f t="shared" si="129"/>
        <v>0</v>
      </c>
      <c r="W265" s="57">
        <f t="shared" si="130"/>
        <v>0</v>
      </c>
      <c r="X265" s="58">
        <f t="shared" si="131"/>
        <v>0</v>
      </c>
      <c r="Y265" s="56" t="s">
        <v>603</v>
      </c>
      <c r="Z265" s="57">
        <f t="shared" si="132"/>
        <v>0</v>
      </c>
      <c r="AA265" s="57">
        <f t="shared" si="133"/>
        <v>0</v>
      </c>
      <c r="AB265" s="57">
        <f t="shared" si="134"/>
        <v>0</v>
      </c>
      <c r="AC265" s="57">
        <f t="shared" si="135"/>
        <v>0</v>
      </c>
      <c r="AD265" s="57">
        <f t="shared" si="136"/>
        <v>0</v>
      </c>
      <c r="AE265" s="57">
        <f t="shared" si="137"/>
        <v>0</v>
      </c>
      <c r="AF265" s="57">
        <f t="shared" si="138"/>
        <v>0</v>
      </c>
      <c r="AG265" s="57">
        <f t="shared" si="183"/>
        <v>0</v>
      </c>
      <c r="AH265" s="57">
        <f t="shared" si="183"/>
        <v>0</v>
      </c>
      <c r="AI265" s="59" t="str">
        <f t="shared" si="140"/>
        <v>SELEZIONARE NUMERO AUTORI</v>
      </c>
      <c r="AJ265" s="59"/>
      <c r="AK265" s="51"/>
      <c r="AL265" s="56" t="s">
        <v>603</v>
      </c>
      <c r="AM265" s="57">
        <f t="shared" si="141"/>
        <v>0</v>
      </c>
      <c r="AN265" s="57">
        <f t="shared" si="142"/>
        <v>0</v>
      </c>
      <c r="AO265" s="57">
        <f t="shared" si="143"/>
        <v>0</v>
      </c>
      <c r="AP265" s="57">
        <f t="shared" si="144"/>
        <v>0</v>
      </c>
      <c r="AQ265" s="57">
        <f t="shared" si="145"/>
        <v>0</v>
      </c>
      <c r="AR265" s="57">
        <f t="shared" si="146"/>
        <v>0</v>
      </c>
      <c r="AT265" s="56" t="s">
        <v>603</v>
      </c>
      <c r="AU265" s="57">
        <f t="shared" si="147"/>
        <v>0</v>
      </c>
      <c r="AV265" s="57">
        <f t="shared" si="148"/>
        <v>0</v>
      </c>
      <c r="AW265" s="57">
        <f t="shared" si="149"/>
        <v>0</v>
      </c>
      <c r="AX265" s="57">
        <f t="shared" si="150"/>
        <v>0</v>
      </c>
      <c r="AY265" s="57">
        <f t="shared" si="151"/>
        <v>0</v>
      </c>
      <c r="AZ265" s="57">
        <f t="shared" si="152"/>
        <v>0</v>
      </c>
      <c r="BA265" s="57">
        <f t="shared" si="153"/>
        <v>0</v>
      </c>
      <c r="BB265" s="57">
        <f t="shared" si="154"/>
        <v>0</v>
      </c>
      <c r="BC265" s="57">
        <f t="shared" si="155"/>
        <v>0</v>
      </c>
      <c r="BD265" s="57">
        <f t="shared" si="156"/>
        <v>0</v>
      </c>
      <c r="BE265" s="57">
        <f t="shared" si="157"/>
        <v>0</v>
      </c>
      <c r="BF265" s="57">
        <f t="shared" si="158"/>
        <v>0</v>
      </c>
      <c r="BG265" s="57">
        <f t="shared" si="159"/>
        <v>0</v>
      </c>
      <c r="BH265" s="57">
        <f t="shared" si="160"/>
        <v>0</v>
      </c>
      <c r="BI265" s="57">
        <f t="shared" si="161"/>
        <v>0</v>
      </c>
      <c r="BJ265" s="57">
        <f t="shared" si="162"/>
        <v>0</v>
      </c>
      <c r="BK265" s="57">
        <f t="shared" si="163"/>
        <v>0</v>
      </c>
      <c r="BL265" s="57">
        <f t="shared" si="164"/>
        <v>0</v>
      </c>
      <c r="BM265" s="57">
        <f t="shared" si="165"/>
        <v>0</v>
      </c>
      <c r="BN265" s="57">
        <f t="shared" si="166"/>
        <v>0</v>
      </c>
    </row>
    <row r="266" spans="2:66" ht="12.75" hidden="1" customHeight="1" x14ac:dyDescent="0.3">
      <c r="B266" s="1"/>
      <c r="C266" s="6" t="s">
        <v>71</v>
      </c>
      <c r="D266" s="1"/>
      <c r="E266" s="1"/>
      <c r="F266" s="1">
        <v>8</v>
      </c>
      <c r="G266" s="1"/>
      <c r="H266" s="1"/>
      <c r="I266" s="57" t="s">
        <v>604</v>
      </c>
      <c r="J266" s="57">
        <f t="shared" si="118"/>
        <v>0</v>
      </c>
      <c r="K266" s="57">
        <f t="shared" si="119"/>
        <v>0</v>
      </c>
      <c r="L266" s="57">
        <f t="shared" si="120"/>
        <v>0</v>
      </c>
      <c r="M266" s="57">
        <f t="shared" si="121"/>
        <v>0</v>
      </c>
      <c r="N266" s="57">
        <f t="shared" si="122"/>
        <v>0</v>
      </c>
      <c r="O266" s="58">
        <f t="shared" si="123"/>
        <v>0</v>
      </c>
      <c r="P266" s="58">
        <f t="shared" ref="P266:Q266" si="188">IF(C100="Contributo in volume collettaneo",1,0)</f>
        <v>0</v>
      </c>
      <c r="Q266" s="58">
        <f t="shared" si="188"/>
        <v>0</v>
      </c>
      <c r="R266" s="57">
        <f t="shared" si="125"/>
        <v>0</v>
      </c>
      <c r="S266" s="57">
        <f t="shared" si="126"/>
        <v>0</v>
      </c>
      <c r="T266" s="57">
        <f t="shared" si="127"/>
        <v>0</v>
      </c>
      <c r="U266" s="57">
        <f t="shared" si="128"/>
        <v>0</v>
      </c>
      <c r="V266" s="57">
        <f t="shared" si="129"/>
        <v>0</v>
      </c>
      <c r="W266" s="57">
        <f t="shared" si="130"/>
        <v>0</v>
      </c>
      <c r="X266" s="58">
        <f t="shared" si="131"/>
        <v>0</v>
      </c>
      <c r="Y266" s="56" t="s">
        <v>604</v>
      </c>
      <c r="Z266" s="57">
        <f t="shared" si="132"/>
        <v>0</v>
      </c>
      <c r="AA266" s="57">
        <f t="shared" si="133"/>
        <v>0</v>
      </c>
      <c r="AB266" s="57">
        <f t="shared" si="134"/>
        <v>0</v>
      </c>
      <c r="AC266" s="57">
        <f t="shared" si="135"/>
        <v>0</v>
      </c>
      <c r="AD266" s="57">
        <f t="shared" si="136"/>
        <v>0</v>
      </c>
      <c r="AE266" s="57">
        <f t="shared" si="137"/>
        <v>0</v>
      </c>
      <c r="AF266" s="57">
        <f t="shared" si="138"/>
        <v>0</v>
      </c>
      <c r="AG266" s="57">
        <f t="shared" si="183"/>
        <v>0</v>
      </c>
      <c r="AH266" s="57">
        <f t="shared" si="183"/>
        <v>0</v>
      </c>
      <c r="AI266" s="59" t="str">
        <f t="shared" si="140"/>
        <v>SELEZIONARE NUMERO AUTORI</v>
      </c>
      <c r="AJ266" s="59"/>
      <c r="AK266" s="51"/>
      <c r="AL266" s="56" t="s">
        <v>604</v>
      </c>
      <c r="AM266" s="57">
        <f t="shared" si="141"/>
        <v>0</v>
      </c>
      <c r="AN266" s="57">
        <f t="shared" si="142"/>
        <v>0</v>
      </c>
      <c r="AO266" s="57">
        <f t="shared" si="143"/>
        <v>0</v>
      </c>
      <c r="AP266" s="57">
        <f t="shared" si="144"/>
        <v>0</v>
      </c>
      <c r="AQ266" s="57">
        <f t="shared" si="145"/>
        <v>0</v>
      </c>
      <c r="AR266" s="57">
        <f t="shared" si="146"/>
        <v>0</v>
      </c>
      <c r="AT266" s="56" t="s">
        <v>604</v>
      </c>
      <c r="AU266" s="57">
        <f t="shared" si="147"/>
        <v>0</v>
      </c>
      <c r="AV266" s="57">
        <f t="shared" si="148"/>
        <v>0</v>
      </c>
      <c r="AW266" s="57">
        <f t="shared" si="149"/>
        <v>0</v>
      </c>
      <c r="AX266" s="57">
        <f t="shared" si="150"/>
        <v>0</v>
      </c>
      <c r="AY266" s="57">
        <f t="shared" si="151"/>
        <v>0</v>
      </c>
      <c r="AZ266" s="57">
        <f t="shared" si="152"/>
        <v>0</v>
      </c>
      <c r="BA266" s="57">
        <f t="shared" si="153"/>
        <v>0</v>
      </c>
      <c r="BB266" s="57">
        <f t="shared" si="154"/>
        <v>0</v>
      </c>
      <c r="BC266" s="57">
        <f t="shared" si="155"/>
        <v>0</v>
      </c>
      <c r="BD266" s="57">
        <f t="shared" si="156"/>
        <v>0</v>
      </c>
      <c r="BE266" s="57">
        <f t="shared" si="157"/>
        <v>0</v>
      </c>
      <c r="BF266" s="57">
        <f t="shared" si="158"/>
        <v>0</v>
      </c>
      <c r="BG266" s="57">
        <f t="shared" si="159"/>
        <v>0</v>
      </c>
      <c r="BH266" s="57">
        <f t="shared" si="160"/>
        <v>0</v>
      </c>
      <c r="BI266" s="57">
        <f t="shared" si="161"/>
        <v>0</v>
      </c>
      <c r="BJ266" s="57">
        <f t="shared" si="162"/>
        <v>0</v>
      </c>
      <c r="BK266" s="57">
        <f t="shared" si="163"/>
        <v>0</v>
      </c>
      <c r="BL266" s="57">
        <f t="shared" si="164"/>
        <v>0</v>
      </c>
      <c r="BM266" s="57">
        <f t="shared" si="165"/>
        <v>0</v>
      </c>
      <c r="BN266" s="57">
        <f t="shared" si="166"/>
        <v>0</v>
      </c>
    </row>
    <row r="267" spans="2:66" ht="12.75" hidden="1" customHeight="1" x14ac:dyDescent="0.3">
      <c r="B267" s="1"/>
      <c r="C267" s="6" t="s">
        <v>72</v>
      </c>
      <c r="D267" s="1"/>
      <c r="E267" s="1"/>
      <c r="F267" s="1">
        <v>9</v>
      </c>
      <c r="G267" s="1"/>
      <c r="H267" s="1"/>
      <c r="I267" s="57" t="s">
        <v>605</v>
      </c>
      <c r="J267" s="57">
        <f t="shared" si="118"/>
        <v>0</v>
      </c>
      <c r="K267" s="57">
        <f t="shared" si="119"/>
        <v>0</v>
      </c>
      <c r="L267" s="57">
        <f t="shared" si="120"/>
        <v>0</v>
      </c>
      <c r="M267" s="57">
        <f t="shared" si="121"/>
        <v>0</v>
      </c>
      <c r="N267" s="57">
        <f t="shared" si="122"/>
        <v>0</v>
      </c>
      <c r="O267" s="58">
        <f t="shared" si="123"/>
        <v>0</v>
      </c>
      <c r="P267" s="58">
        <f t="shared" ref="P267:Q267" si="189">IF(C101="Contributo in volume collettaneo",1,0)</f>
        <v>0</v>
      </c>
      <c r="Q267" s="58">
        <f t="shared" si="189"/>
        <v>0</v>
      </c>
      <c r="R267" s="57">
        <f t="shared" si="125"/>
        <v>0</v>
      </c>
      <c r="S267" s="57">
        <f t="shared" si="126"/>
        <v>0</v>
      </c>
      <c r="T267" s="57">
        <f t="shared" si="127"/>
        <v>0</v>
      </c>
      <c r="U267" s="57">
        <f t="shared" si="128"/>
        <v>0</v>
      </c>
      <c r="V267" s="57">
        <f t="shared" si="129"/>
        <v>0</v>
      </c>
      <c r="W267" s="57">
        <f t="shared" si="130"/>
        <v>0</v>
      </c>
      <c r="X267" s="58">
        <f t="shared" si="131"/>
        <v>0</v>
      </c>
      <c r="Y267" s="56" t="s">
        <v>605</v>
      </c>
      <c r="Z267" s="57">
        <f t="shared" si="132"/>
        <v>0</v>
      </c>
      <c r="AA267" s="57">
        <f t="shared" si="133"/>
        <v>0</v>
      </c>
      <c r="AB267" s="57">
        <f t="shared" si="134"/>
        <v>0</v>
      </c>
      <c r="AC267" s="57">
        <f t="shared" si="135"/>
        <v>0</v>
      </c>
      <c r="AD267" s="57">
        <f t="shared" si="136"/>
        <v>0</v>
      </c>
      <c r="AE267" s="57">
        <f t="shared" si="137"/>
        <v>0</v>
      </c>
      <c r="AF267" s="57">
        <f t="shared" si="138"/>
        <v>0</v>
      </c>
      <c r="AG267" s="57">
        <f t="shared" si="183"/>
        <v>0</v>
      </c>
      <c r="AH267" s="57">
        <f t="shared" si="183"/>
        <v>0</v>
      </c>
      <c r="AI267" s="59" t="str">
        <f t="shared" si="140"/>
        <v>SELEZIONARE NUMERO AUTORI</v>
      </c>
      <c r="AJ267" s="59"/>
      <c r="AK267" s="51"/>
      <c r="AL267" s="56" t="s">
        <v>605</v>
      </c>
      <c r="AM267" s="57">
        <f t="shared" si="141"/>
        <v>0</v>
      </c>
      <c r="AN267" s="57">
        <f t="shared" si="142"/>
        <v>0</v>
      </c>
      <c r="AO267" s="57">
        <f t="shared" si="143"/>
        <v>0</v>
      </c>
      <c r="AP267" s="57">
        <f t="shared" si="144"/>
        <v>0</v>
      </c>
      <c r="AQ267" s="57">
        <f t="shared" si="145"/>
        <v>0</v>
      </c>
      <c r="AR267" s="57">
        <f t="shared" si="146"/>
        <v>0</v>
      </c>
      <c r="AT267" s="56" t="s">
        <v>605</v>
      </c>
      <c r="AU267" s="57">
        <f t="shared" si="147"/>
        <v>0</v>
      </c>
      <c r="AV267" s="57">
        <f t="shared" si="148"/>
        <v>0</v>
      </c>
      <c r="AW267" s="57">
        <f t="shared" si="149"/>
        <v>0</v>
      </c>
      <c r="AX267" s="57">
        <f t="shared" si="150"/>
        <v>0</v>
      </c>
      <c r="AY267" s="57">
        <f t="shared" si="151"/>
        <v>0</v>
      </c>
      <c r="AZ267" s="57">
        <f t="shared" si="152"/>
        <v>0</v>
      </c>
      <c r="BA267" s="57">
        <f t="shared" si="153"/>
        <v>0</v>
      </c>
      <c r="BB267" s="57">
        <f t="shared" si="154"/>
        <v>0</v>
      </c>
      <c r="BC267" s="57">
        <f t="shared" si="155"/>
        <v>0</v>
      </c>
      <c r="BD267" s="57">
        <f t="shared" si="156"/>
        <v>0</v>
      </c>
      <c r="BE267" s="57">
        <f t="shared" si="157"/>
        <v>0</v>
      </c>
      <c r="BF267" s="57">
        <f t="shared" si="158"/>
        <v>0</v>
      </c>
      <c r="BG267" s="57">
        <f t="shared" si="159"/>
        <v>0</v>
      </c>
      <c r="BH267" s="57">
        <f t="shared" si="160"/>
        <v>0</v>
      </c>
      <c r="BI267" s="57">
        <f t="shared" si="161"/>
        <v>0</v>
      </c>
      <c r="BJ267" s="57">
        <f t="shared" si="162"/>
        <v>0</v>
      </c>
      <c r="BK267" s="57">
        <f t="shared" si="163"/>
        <v>0</v>
      </c>
      <c r="BL267" s="57">
        <f t="shared" si="164"/>
        <v>0</v>
      </c>
      <c r="BM267" s="57">
        <f t="shared" si="165"/>
        <v>0</v>
      </c>
      <c r="BN267" s="57">
        <f t="shared" si="166"/>
        <v>0</v>
      </c>
    </row>
    <row r="268" spans="2:66" ht="12.75" hidden="1" customHeight="1" x14ac:dyDescent="0.3">
      <c r="B268" s="1"/>
      <c r="C268" s="6" t="s">
        <v>73</v>
      </c>
      <c r="D268" s="1"/>
      <c r="E268" s="1"/>
      <c r="F268" s="1">
        <v>10</v>
      </c>
      <c r="G268" s="1"/>
      <c r="H268" s="1"/>
      <c r="I268" s="57" t="s">
        <v>606</v>
      </c>
      <c r="J268" s="57">
        <f t="shared" si="118"/>
        <v>0</v>
      </c>
      <c r="K268" s="57">
        <f t="shared" si="119"/>
        <v>0</v>
      </c>
      <c r="L268" s="57">
        <f t="shared" si="120"/>
        <v>0</v>
      </c>
      <c r="M268" s="57">
        <f t="shared" si="121"/>
        <v>0</v>
      </c>
      <c r="N268" s="57">
        <f t="shared" si="122"/>
        <v>0</v>
      </c>
      <c r="O268" s="58">
        <f t="shared" si="123"/>
        <v>0</v>
      </c>
      <c r="P268" s="58">
        <f t="shared" ref="P268:Q268" si="190">IF(C102="Contributo in volume collettaneo",1,0)</f>
        <v>0</v>
      </c>
      <c r="Q268" s="58">
        <f t="shared" si="190"/>
        <v>0</v>
      </c>
      <c r="R268" s="57">
        <f t="shared" si="125"/>
        <v>0</v>
      </c>
      <c r="S268" s="57">
        <f t="shared" si="126"/>
        <v>0</v>
      </c>
      <c r="T268" s="57">
        <f t="shared" si="127"/>
        <v>0</v>
      </c>
      <c r="U268" s="57">
        <f t="shared" si="128"/>
        <v>0</v>
      </c>
      <c r="V268" s="57">
        <f t="shared" si="129"/>
        <v>0</v>
      </c>
      <c r="W268" s="57">
        <f t="shared" si="130"/>
        <v>0</v>
      </c>
      <c r="X268" s="58">
        <f t="shared" si="131"/>
        <v>0</v>
      </c>
      <c r="Y268" s="56" t="s">
        <v>606</v>
      </c>
      <c r="Z268" s="57">
        <f t="shared" si="132"/>
        <v>0</v>
      </c>
      <c r="AA268" s="57">
        <f t="shared" si="133"/>
        <v>0</v>
      </c>
      <c r="AB268" s="57">
        <f t="shared" si="134"/>
        <v>0</v>
      </c>
      <c r="AC268" s="57">
        <f t="shared" si="135"/>
        <v>0</v>
      </c>
      <c r="AD268" s="57">
        <f t="shared" si="136"/>
        <v>0</v>
      </c>
      <c r="AE268" s="57">
        <f t="shared" si="137"/>
        <v>0</v>
      </c>
      <c r="AF268" s="57">
        <f t="shared" si="138"/>
        <v>0</v>
      </c>
      <c r="AG268" s="57">
        <f t="shared" si="183"/>
        <v>0</v>
      </c>
      <c r="AH268" s="57">
        <f t="shared" si="183"/>
        <v>0</v>
      </c>
      <c r="AI268" s="59" t="str">
        <f t="shared" si="140"/>
        <v>SELEZIONARE NUMERO AUTORI</v>
      </c>
      <c r="AJ268" s="59"/>
      <c r="AK268" s="51"/>
      <c r="AL268" s="56" t="s">
        <v>606</v>
      </c>
      <c r="AM268" s="57">
        <f t="shared" si="141"/>
        <v>0</v>
      </c>
      <c r="AN268" s="57">
        <f t="shared" si="142"/>
        <v>0</v>
      </c>
      <c r="AO268" s="57">
        <f t="shared" si="143"/>
        <v>0</v>
      </c>
      <c r="AP268" s="57">
        <f t="shared" si="144"/>
        <v>0</v>
      </c>
      <c r="AQ268" s="57">
        <f t="shared" si="145"/>
        <v>0</v>
      </c>
      <c r="AR268" s="57">
        <f t="shared" si="146"/>
        <v>0</v>
      </c>
      <c r="AT268" s="56" t="s">
        <v>606</v>
      </c>
      <c r="AU268" s="57">
        <f t="shared" si="147"/>
        <v>0</v>
      </c>
      <c r="AV268" s="57">
        <f t="shared" si="148"/>
        <v>0</v>
      </c>
      <c r="AW268" s="57">
        <f t="shared" si="149"/>
        <v>0</v>
      </c>
      <c r="AX268" s="57">
        <f t="shared" si="150"/>
        <v>0</v>
      </c>
      <c r="AY268" s="57">
        <f t="shared" si="151"/>
        <v>0</v>
      </c>
      <c r="AZ268" s="57">
        <f t="shared" si="152"/>
        <v>0</v>
      </c>
      <c r="BA268" s="57">
        <f t="shared" si="153"/>
        <v>0</v>
      </c>
      <c r="BB268" s="57">
        <f t="shared" si="154"/>
        <v>0</v>
      </c>
      <c r="BC268" s="57">
        <f t="shared" si="155"/>
        <v>0</v>
      </c>
      <c r="BD268" s="57">
        <f t="shared" si="156"/>
        <v>0</v>
      </c>
      <c r="BE268" s="57">
        <f t="shared" si="157"/>
        <v>0</v>
      </c>
      <c r="BF268" s="57">
        <f t="shared" si="158"/>
        <v>0</v>
      </c>
      <c r="BG268" s="57">
        <f t="shared" si="159"/>
        <v>0</v>
      </c>
      <c r="BH268" s="57">
        <f t="shared" si="160"/>
        <v>0</v>
      </c>
      <c r="BI268" s="57">
        <f t="shared" si="161"/>
        <v>0</v>
      </c>
      <c r="BJ268" s="57">
        <f t="shared" si="162"/>
        <v>0</v>
      </c>
      <c r="BK268" s="57">
        <f t="shared" si="163"/>
        <v>0</v>
      </c>
      <c r="BL268" s="57">
        <f t="shared" si="164"/>
        <v>0</v>
      </c>
      <c r="BM268" s="57">
        <f t="shared" si="165"/>
        <v>0</v>
      </c>
      <c r="BN268" s="57">
        <f t="shared" si="166"/>
        <v>0</v>
      </c>
    </row>
    <row r="269" spans="2:66" ht="12.75" hidden="1" customHeight="1" x14ac:dyDescent="0.3">
      <c r="B269" s="1"/>
      <c r="C269" s="6" t="s">
        <v>74</v>
      </c>
      <c r="D269" s="1"/>
      <c r="E269" s="1"/>
      <c r="F269" s="1">
        <v>11</v>
      </c>
      <c r="G269" s="1"/>
      <c r="H269" s="1"/>
      <c r="I269" s="57" t="s">
        <v>607</v>
      </c>
      <c r="J269" s="57">
        <f t="shared" si="118"/>
        <v>0</v>
      </c>
      <c r="K269" s="57">
        <f t="shared" si="119"/>
        <v>0</v>
      </c>
      <c r="L269" s="57">
        <f t="shared" si="120"/>
        <v>0</v>
      </c>
      <c r="M269" s="57">
        <f t="shared" si="121"/>
        <v>0</v>
      </c>
      <c r="N269" s="57">
        <f t="shared" si="122"/>
        <v>0</v>
      </c>
      <c r="O269" s="58">
        <f t="shared" si="123"/>
        <v>0</v>
      </c>
      <c r="P269" s="58">
        <f t="shared" ref="P269:Q269" si="191">IF(C103="Contributo in volume collettaneo",1,0)</f>
        <v>0</v>
      </c>
      <c r="Q269" s="58">
        <f t="shared" si="191"/>
        <v>0</v>
      </c>
      <c r="R269" s="57">
        <f t="shared" si="125"/>
        <v>0</v>
      </c>
      <c r="S269" s="57">
        <f t="shared" si="126"/>
        <v>0</v>
      </c>
      <c r="T269" s="57">
        <f t="shared" si="127"/>
        <v>0</v>
      </c>
      <c r="U269" s="57">
        <f t="shared" si="128"/>
        <v>0</v>
      </c>
      <c r="V269" s="57">
        <f t="shared" si="129"/>
        <v>0</v>
      </c>
      <c r="W269" s="57">
        <f t="shared" si="130"/>
        <v>0</v>
      </c>
      <c r="X269" s="58">
        <f t="shared" si="131"/>
        <v>0</v>
      </c>
      <c r="Y269" s="56" t="s">
        <v>607</v>
      </c>
      <c r="Z269" s="57">
        <f t="shared" si="132"/>
        <v>0</v>
      </c>
      <c r="AA269" s="57">
        <f t="shared" si="133"/>
        <v>0</v>
      </c>
      <c r="AB269" s="57">
        <f t="shared" si="134"/>
        <v>0</v>
      </c>
      <c r="AC269" s="57">
        <f t="shared" si="135"/>
        <v>0</v>
      </c>
      <c r="AD269" s="57">
        <f t="shared" si="136"/>
        <v>0</v>
      </c>
      <c r="AE269" s="57">
        <f t="shared" si="137"/>
        <v>0</v>
      </c>
      <c r="AF269" s="57">
        <f t="shared" si="138"/>
        <v>0</v>
      </c>
      <c r="AG269" s="57">
        <f t="shared" si="183"/>
        <v>0</v>
      </c>
      <c r="AH269" s="57">
        <f t="shared" si="183"/>
        <v>0</v>
      </c>
      <c r="AI269" s="59" t="str">
        <f t="shared" si="140"/>
        <v>SELEZIONARE NUMERO AUTORI</v>
      </c>
      <c r="AJ269" s="59"/>
      <c r="AK269" s="51"/>
      <c r="AL269" s="56" t="s">
        <v>607</v>
      </c>
      <c r="AM269" s="57">
        <f t="shared" si="141"/>
        <v>0</v>
      </c>
      <c r="AN269" s="57">
        <f t="shared" si="142"/>
        <v>0</v>
      </c>
      <c r="AO269" s="57">
        <f t="shared" si="143"/>
        <v>0</v>
      </c>
      <c r="AP269" s="57">
        <f t="shared" si="144"/>
        <v>0</v>
      </c>
      <c r="AQ269" s="57">
        <f t="shared" si="145"/>
        <v>0</v>
      </c>
      <c r="AR269" s="57">
        <f t="shared" si="146"/>
        <v>0</v>
      </c>
      <c r="AT269" s="56" t="s">
        <v>607</v>
      </c>
      <c r="AU269" s="57">
        <f t="shared" si="147"/>
        <v>0</v>
      </c>
      <c r="AV269" s="57">
        <f t="shared" si="148"/>
        <v>0</v>
      </c>
      <c r="AW269" s="57">
        <f t="shared" si="149"/>
        <v>0</v>
      </c>
      <c r="AX269" s="57">
        <f t="shared" si="150"/>
        <v>0</v>
      </c>
      <c r="AY269" s="57">
        <f t="shared" si="151"/>
        <v>0</v>
      </c>
      <c r="AZ269" s="57">
        <f t="shared" si="152"/>
        <v>0</v>
      </c>
      <c r="BA269" s="57">
        <f t="shared" si="153"/>
        <v>0</v>
      </c>
      <c r="BB269" s="57">
        <f t="shared" si="154"/>
        <v>0</v>
      </c>
      <c r="BC269" s="57">
        <f t="shared" si="155"/>
        <v>0</v>
      </c>
      <c r="BD269" s="57">
        <f t="shared" si="156"/>
        <v>0</v>
      </c>
      <c r="BE269" s="57">
        <f t="shared" si="157"/>
        <v>0</v>
      </c>
      <c r="BF269" s="57">
        <f t="shared" si="158"/>
        <v>0</v>
      </c>
      <c r="BG269" s="57">
        <f t="shared" si="159"/>
        <v>0</v>
      </c>
      <c r="BH269" s="57">
        <f t="shared" si="160"/>
        <v>0</v>
      </c>
      <c r="BI269" s="57">
        <f t="shared" si="161"/>
        <v>0</v>
      </c>
      <c r="BJ269" s="57">
        <f t="shared" si="162"/>
        <v>0</v>
      </c>
      <c r="BK269" s="57">
        <f t="shared" si="163"/>
        <v>0</v>
      </c>
      <c r="BL269" s="57">
        <f t="shared" si="164"/>
        <v>0</v>
      </c>
      <c r="BM269" s="57">
        <f t="shared" si="165"/>
        <v>0</v>
      </c>
      <c r="BN269" s="57">
        <f t="shared" si="166"/>
        <v>0</v>
      </c>
    </row>
    <row r="270" spans="2:66" ht="12.75" hidden="1" customHeight="1" x14ac:dyDescent="0.3">
      <c r="B270" s="1"/>
      <c r="C270" s="6" t="s">
        <v>75</v>
      </c>
      <c r="D270" s="1"/>
      <c r="E270" s="1"/>
      <c r="F270" s="1">
        <v>12</v>
      </c>
      <c r="G270" s="1"/>
      <c r="H270" s="1"/>
      <c r="I270" s="57" t="s">
        <v>608</v>
      </c>
      <c r="J270" s="57">
        <f t="shared" si="118"/>
        <v>0</v>
      </c>
      <c r="K270" s="57">
        <f t="shared" si="119"/>
        <v>0</v>
      </c>
      <c r="L270" s="57">
        <f t="shared" si="120"/>
        <v>0</v>
      </c>
      <c r="M270" s="57">
        <f t="shared" si="121"/>
        <v>0</v>
      </c>
      <c r="N270" s="57">
        <f t="shared" si="122"/>
        <v>0</v>
      </c>
      <c r="O270" s="58">
        <f t="shared" si="123"/>
        <v>0</v>
      </c>
      <c r="P270" s="58">
        <f t="shared" ref="P270:Q270" si="192">IF(C104="Contributo in volume collettaneo",1,0)</f>
        <v>0</v>
      </c>
      <c r="Q270" s="58">
        <f t="shared" si="192"/>
        <v>0</v>
      </c>
      <c r="R270" s="57">
        <f t="shared" si="125"/>
        <v>0</v>
      </c>
      <c r="S270" s="57">
        <f t="shared" si="126"/>
        <v>0</v>
      </c>
      <c r="T270" s="57">
        <f t="shared" si="127"/>
        <v>0</v>
      </c>
      <c r="U270" s="57">
        <f t="shared" si="128"/>
        <v>0</v>
      </c>
      <c r="V270" s="57">
        <f t="shared" si="129"/>
        <v>0</v>
      </c>
      <c r="W270" s="57">
        <f t="shared" si="130"/>
        <v>0</v>
      </c>
      <c r="X270" s="58">
        <f t="shared" si="131"/>
        <v>0</v>
      </c>
      <c r="Y270" s="56" t="s">
        <v>608</v>
      </c>
      <c r="Z270" s="57">
        <f t="shared" si="132"/>
        <v>0</v>
      </c>
      <c r="AA270" s="57">
        <f t="shared" si="133"/>
        <v>0</v>
      </c>
      <c r="AB270" s="57">
        <f t="shared" si="134"/>
        <v>0</v>
      </c>
      <c r="AC270" s="57">
        <f t="shared" si="135"/>
        <v>0</v>
      </c>
      <c r="AD270" s="57">
        <f t="shared" si="136"/>
        <v>0</v>
      </c>
      <c r="AE270" s="57">
        <f t="shared" si="137"/>
        <v>0</v>
      </c>
      <c r="AF270" s="57">
        <f t="shared" si="138"/>
        <v>0</v>
      </c>
      <c r="AG270" s="57">
        <f t="shared" si="183"/>
        <v>0</v>
      </c>
      <c r="AH270" s="57">
        <f t="shared" si="183"/>
        <v>0</v>
      </c>
      <c r="AI270" s="59" t="str">
        <f t="shared" si="140"/>
        <v>SELEZIONARE NUMERO AUTORI</v>
      </c>
      <c r="AJ270" s="59"/>
      <c r="AK270" s="51"/>
      <c r="AL270" s="56" t="s">
        <v>608</v>
      </c>
      <c r="AM270" s="57">
        <f t="shared" si="141"/>
        <v>0</v>
      </c>
      <c r="AN270" s="57">
        <f t="shared" si="142"/>
        <v>0</v>
      </c>
      <c r="AO270" s="57">
        <f t="shared" si="143"/>
        <v>0</v>
      </c>
      <c r="AP270" s="57">
        <f t="shared" si="144"/>
        <v>0</v>
      </c>
      <c r="AQ270" s="57">
        <f t="shared" si="145"/>
        <v>0</v>
      </c>
      <c r="AR270" s="57">
        <f t="shared" si="146"/>
        <v>0</v>
      </c>
      <c r="AT270" s="56" t="s">
        <v>608</v>
      </c>
      <c r="AU270" s="57">
        <f t="shared" si="147"/>
        <v>0</v>
      </c>
      <c r="AV270" s="57">
        <f t="shared" si="148"/>
        <v>0</v>
      </c>
      <c r="AW270" s="57">
        <f t="shared" si="149"/>
        <v>0</v>
      </c>
      <c r="AX270" s="57">
        <f t="shared" si="150"/>
        <v>0</v>
      </c>
      <c r="AY270" s="57">
        <f t="shared" si="151"/>
        <v>0</v>
      </c>
      <c r="AZ270" s="57">
        <f t="shared" si="152"/>
        <v>0</v>
      </c>
      <c r="BA270" s="57">
        <f t="shared" si="153"/>
        <v>0</v>
      </c>
      <c r="BB270" s="57">
        <f t="shared" si="154"/>
        <v>0</v>
      </c>
      <c r="BC270" s="57">
        <f t="shared" si="155"/>
        <v>0</v>
      </c>
      <c r="BD270" s="57">
        <f t="shared" si="156"/>
        <v>0</v>
      </c>
      <c r="BE270" s="57">
        <f t="shared" si="157"/>
        <v>0</v>
      </c>
      <c r="BF270" s="57">
        <f t="shared" si="158"/>
        <v>0</v>
      </c>
      <c r="BG270" s="57">
        <f t="shared" si="159"/>
        <v>0</v>
      </c>
      <c r="BH270" s="57">
        <f t="shared" si="160"/>
        <v>0</v>
      </c>
      <c r="BI270" s="57">
        <f t="shared" si="161"/>
        <v>0</v>
      </c>
      <c r="BJ270" s="57">
        <f t="shared" si="162"/>
        <v>0</v>
      </c>
      <c r="BK270" s="57">
        <f t="shared" si="163"/>
        <v>0</v>
      </c>
      <c r="BL270" s="57">
        <f t="shared" si="164"/>
        <v>0</v>
      </c>
      <c r="BM270" s="57">
        <f t="shared" si="165"/>
        <v>0</v>
      </c>
      <c r="BN270" s="57">
        <f t="shared" si="166"/>
        <v>0</v>
      </c>
    </row>
    <row r="271" spans="2:66" ht="12.75" hidden="1" customHeight="1" x14ac:dyDescent="0.3">
      <c r="B271" s="1"/>
      <c r="C271" s="6" t="s">
        <v>76</v>
      </c>
      <c r="D271" s="1"/>
      <c r="E271" s="1"/>
      <c r="F271" s="1">
        <v>13</v>
      </c>
      <c r="G271" s="1"/>
      <c r="H271" s="1"/>
      <c r="I271" s="57" t="s">
        <v>609</v>
      </c>
      <c r="J271" s="57">
        <f t="shared" si="118"/>
        <v>0</v>
      </c>
      <c r="K271" s="57">
        <f t="shared" si="119"/>
        <v>0</v>
      </c>
      <c r="L271" s="57">
        <f t="shared" si="120"/>
        <v>0</v>
      </c>
      <c r="M271" s="57">
        <f t="shared" si="121"/>
        <v>0</v>
      </c>
      <c r="N271" s="57">
        <f t="shared" si="122"/>
        <v>0</v>
      </c>
      <c r="O271" s="58">
        <f t="shared" si="123"/>
        <v>0</v>
      </c>
      <c r="P271" s="58">
        <f t="shared" ref="P271:Q271" si="193">IF(C105="Contributo in volume collettaneo",1,0)</f>
        <v>0</v>
      </c>
      <c r="Q271" s="58">
        <f t="shared" si="193"/>
        <v>0</v>
      </c>
      <c r="R271" s="57">
        <f t="shared" si="125"/>
        <v>0</v>
      </c>
      <c r="S271" s="57">
        <f t="shared" si="126"/>
        <v>0</v>
      </c>
      <c r="T271" s="57">
        <f t="shared" si="127"/>
        <v>0</v>
      </c>
      <c r="U271" s="57">
        <f t="shared" si="128"/>
        <v>0</v>
      </c>
      <c r="V271" s="57">
        <f t="shared" si="129"/>
        <v>0</v>
      </c>
      <c r="W271" s="57">
        <f t="shared" si="130"/>
        <v>0</v>
      </c>
      <c r="X271" s="58">
        <f t="shared" si="131"/>
        <v>0</v>
      </c>
      <c r="Y271" s="56" t="s">
        <v>609</v>
      </c>
      <c r="Z271" s="57">
        <f t="shared" si="132"/>
        <v>0</v>
      </c>
      <c r="AA271" s="57">
        <f t="shared" si="133"/>
        <v>0</v>
      </c>
      <c r="AB271" s="57">
        <f t="shared" si="134"/>
        <v>0</v>
      </c>
      <c r="AC271" s="57">
        <f t="shared" si="135"/>
        <v>0</v>
      </c>
      <c r="AD271" s="57">
        <f t="shared" si="136"/>
        <v>0</v>
      </c>
      <c r="AE271" s="57">
        <f t="shared" si="137"/>
        <v>0</v>
      </c>
      <c r="AF271" s="57">
        <f t="shared" si="138"/>
        <v>0</v>
      </c>
      <c r="AG271" s="57">
        <f t="shared" si="183"/>
        <v>0</v>
      </c>
      <c r="AH271" s="57">
        <f t="shared" si="183"/>
        <v>0</v>
      </c>
      <c r="AI271" s="59" t="str">
        <f t="shared" si="140"/>
        <v>SELEZIONARE NUMERO AUTORI</v>
      </c>
      <c r="AJ271" s="59"/>
      <c r="AK271" s="51"/>
      <c r="AL271" s="56" t="s">
        <v>609</v>
      </c>
      <c r="AM271" s="57">
        <f t="shared" si="141"/>
        <v>0</v>
      </c>
      <c r="AN271" s="57">
        <f t="shared" si="142"/>
        <v>0</v>
      </c>
      <c r="AO271" s="57">
        <f t="shared" si="143"/>
        <v>0</v>
      </c>
      <c r="AP271" s="57">
        <f t="shared" si="144"/>
        <v>0</v>
      </c>
      <c r="AQ271" s="57">
        <f t="shared" si="145"/>
        <v>0</v>
      </c>
      <c r="AR271" s="57">
        <f t="shared" si="146"/>
        <v>0</v>
      </c>
      <c r="AT271" s="56" t="s">
        <v>609</v>
      </c>
      <c r="AU271" s="57">
        <f t="shared" si="147"/>
        <v>0</v>
      </c>
      <c r="AV271" s="57">
        <f t="shared" si="148"/>
        <v>0</v>
      </c>
      <c r="AW271" s="57">
        <f t="shared" si="149"/>
        <v>0</v>
      </c>
      <c r="AX271" s="57">
        <f t="shared" si="150"/>
        <v>0</v>
      </c>
      <c r="AY271" s="57">
        <f t="shared" si="151"/>
        <v>0</v>
      </c>
      <c r="AZ271" s="57">
        <f t="shared" si="152"/>
        <v>0</v>
      </c>
      <c r="BA271" s="57">
        <f t="shared" si="153"/>
        <v>0</v>
      </c>
      <c r="BB271" s="57">
        <f t="shared" si="154"/>
        <v>0</v>
      </c>
      <c r="BC271" s="57">
        <f t="shared" si="155"/>
        <v>0</v>
      </c>
      <c r="BD271" s="57">
        <f t="shared" si="156"/>
        <v>0</v>
      </c>
      <c r="BE271" s="57">
        <f t="shared" si="157"/>
        <v>0</v>
      </c>
      <c r="BF271" s="57">
        <f t="shared" si="158"/>
        <v>0</v>
      </c>
      <c r="BG271" s="57">
        <f t="shared" si="159"/>
        <v>0</v>
      </c>
      <c r="BH271" s="57">
        <f t="shared" si="160"/>
        <v>0</v>
      </c>
      <c r="BI271" s="57">
        <f t="shared" si="161"/>
        <v>0</v>
      </c>
      <c r="BJ271" s="57">
        <f t="shared" si="162"/>
        <v>0</v>
      </c>
      <c r="BK271" s="57">
        <f t="shared" si="163"/>
        <v>0</v>
      </c>
      <c r="BL271" s="57">
        <f t="shared" si="164"/>
        <v>0</v>
      </c>
      <c r="BM271" s="57">
        <f t="shared" si="165"/>
        <v>0</v>
      </c>
      <c r="BN271" s="57">
        <f t="shared" si="166"/>
        <v>0</v>
      </c>
    </row>
    <row r="272" spans="2:66" ht="12.75" hidden="1" customHeight="1" x14ac:dyDescent="0.3">
      <c r="B272" s="1"/>
      <c r="C272" s="6" t="s">
        <v>77</v>
      </c>
      <c r="D272" s="1"/>
      <c r="E272" s="1"/>
      <c r="F272" s="1">
        <v>14</v>
      </c>
      <c r="G272" s="1"/>
      <c r="H272" s="1"/>
      <c r="I272" s="57" t="s">
        <v>610</v>
      </c>
      <c r="J272" s="57">
        <f t="shared" si="118"/>
        <v>0</v>
      </c>
      <c r="K272" s="57">
        <f t="shared" si="119"/>
        <v>0</v>
      </c>
      <c r="L272" s="57">
        <f t="shared" si="120"/>
        <v>0</v>
      </c>
      <c r="M272" s="57">
        <f t="shared" si="121"/>
        <v>0</v>
      </c>
      <c r="N272" s="57">
        <f t="shared" si="122"/>
        <v>0</v>
      </c>
      <c r="O272" s="58">
        <f t="shared" si="123"/>
        <v>0</v>
      </c>
      <c r="P272" s="58">
        <f t="shared" ref="P272:Q272" si="194">IF(C106="Contributo in volume collettaneo",1,0)</f>
        <v>0</v>
      </c>
      <c r="Q272" s="58">
        <f t="shared" si="194"/>
        <v>0</v>
      </c>
      <c r="R272" s="57">
        <f t="shared" si="125"/>
        <v>0</v>
      </c>
      <c r="S272" s="57">
        <f t="shared" si="126"/>
        <v>0</v>
      </c>
      <c r="T272" s="57">
        <f t="shared" si="127"/>
        <v>0</v>
      </c>
      <c r="U272" s="57">
        <f t="shared" si="128"/>
        <v>0</v>
      </c>
      <c r="V272" s="57">
        <f t="shared" si="129"/>
        <v>0</v>
      </c>
      <c r="W272" s="57">
        <f t="shared" si="130"/>
        <v>0</v>
      </c>
      <c r="X272" s="58">
        <f t="shared" si="131"/>
        <v>0</v>
      </c>
      <c r="Y272" s="56" t="s">
        <v>610</v>
      </c>
      <c r="Z272" s="57">
        <f t="shared" si="132"/>
        <v>0</v>
      </c>
      <c r="AA272" s="57">
        <f t="shared" si="133"/>
        <v>0</v>
      </c>
      <c r="AB272" s="57">
        <f t="shared" si="134"/>
        <v>0</v>
      </c>
      <c r="AC272" s="57">
        <f t="shared" si="135"/>
        <v>0</v>
      </c>
      <c r="AD272" s="57">
        <f t="shared" si="136"/>
        <v>0</v>
      </c>
      <c r="AE272" s="57">
        <f t="shared" si="137"/>
        <v>0</v>
      </c>
      <c r="AF272" s="57">
        <f t="shared" si="138"/>
        <v>0</v>
      </c>
      <c r="AG272" s="57">
        <f t="shared" si="183"/>
        <v>0</v>
      </c>
      <c r="AH272" s="57">
        <f t="shared" si="183"/>
        <v>0</v>
      </c>
      <c r="AI272" s="59" t="str">
        <f t="shared" si="140"/>
        <v>SELEZIONARE NUMERO AUTORI</v>
      </c>
      <c r="AJ272" s="59"/>
      <c r="AK272" s="51"/>
      <c r="AL272" s="56" t="s">
        <v>610</v>
      </c>
      <c r="AM272" s="57">
        <f t="shared" si="141"/>
        <v>0</v>
      </c>
      <c r="AN272" s="57">
        <f t="shared" si="142"/>
        <v>0</v>
      </c>
      <c r="AO272" s="57">
        <f t="shared" si="143"/>
        <v>0</v>
      </c>
      <c r="AP272" s="57">
        <f t="shared" si="144"/>
        <v>0</v>
      </c>
      <c r="AQ272" s="57">
        <f t="shared" si="145"/>
        <v>0</v>
      </c>
      <c r="AR272" s="57">
        <f t="shared" si="146"/>
        <v>0</v>
      </c>
      <c r="AT272" s="56" t="s">
        <v>610</v>
      </c>
      <c r="AU272" s="57">
        <f t="shared" si="147"/>
        <v>0</v>
      </c>
      <c r="AV272" s="57">
        <f t="shared" si="148"/>
        <v>0</v>
      </c>
      <c r="AW272" s="57">
        <f t="shared" si="149"/>
        <v>0</v>
      </c>
      <c r="AX272" s="57">
        <f t="shared" si="150"/>
        <v>0</v>
      </c>
      <c r="AY272" s="57">
        <f t="shared" si="151"/>
        <v>0</v>
      </c>
      <c r="AZ272" s="57">
        <f t="shared" si="152"/>
        <v>0</v>
      </c>
      <c r="BA272" s="57">
        <f t="shared" si="153"/>
        <v>0</v>
      </c>
      <c r="BB272" s="57">
        <f t="shared" si="154"/>
        <v>0</v>
      </c>
      <c r="BC272" s="57">
        <f t="shared" si="155"/>
        <v>0</v>
      </c>
      <c r="BD272" s="57">
        <f t="shared" si="156"/>
        <v>0</v>
      </c>
      <c r="BE272" s="57">
        <f t="shared" si="157"/>
        <v>0</v>
      </c>
      <c r="BF272" s="57">
        <f t="shared" si="158"/>
        <v>0</v>
      </c>
      <c r="BG272" s="57">
        <f t="shared" si="159"/>
        <v>0</v>
      </c>
      <c r="BH272" s="57">
        <f t="shared" si="160"/>
        <v>0</v>
      </c>
      <c r="BI272" s="57">
        <f t="shared" si="161"/>
        <v>0</v>
      </c>
      <c r="BJ272" s="57">
        <f t="shared" si="162"/>
        <v>0</v>
      </c>
      <c r="BK272" s="57">
        <f t="shared" si="163"/>
        <v>0</v>
      </c>
      <c r="BL272" s="57">
        <f t="shared" si="164"/>
        <v>0</v>
      </c>
      <c r="BM272" s="57">
        <f t="shared" si="165"/>
        <v>0</v>
      </c>
      <c r="BN272" s="57">
        <f t="shared" si="166"/>
        <v>0</v>
      </c>
    </row>
    <row r="273" spans="2:66" ht="12.75" hidden="1" customHeight="1" x14ac:dyDescent="0.3">
      <c r="B273" s="1"/>
      <c r="C273" s="6" t="s">
        <v>78</v>
      </c>
      <c r="D273" s="1"/>
      <c r="E273" s="1"/>
      <c r="F273" s="1">
        <v>15</v>
      </c>
      <c r="G273" s="1"/>
      <c r="H273" s="1"/>
      <c r="I273" s="57" t="s">
        <v>611</v>
      </c>
      <c r="J273" s="57">
        <f t="shared" si="118"/>
        <v>0</v>
      </c>
      <c r="K273" s="57">
        <f t="shared" si="119"/>
        <v>0</v>
      </c>
      <c r="L273" s="57">
        <f t="shared" si="120"/>
        <v>0</v>
      </c>
      <c r="M273" s="57">
        <f t="shared" si="121"/>
        <v>0</v>
      </c>
      <c r="N273" s="57">
        <f t="shared" si="122"/>
        <v>0</v>
      </c>
      <c r="O273" s="58">
        <f t="shared" si="123"/>
        <v>0</v>
      </c>
      <c r="P273" s="58">
        <f t="shared" ref="P273:Q273" si="195">IF(C107="Contributo in volume collettaneo",1,0)</f>
        <v>0</v>
      </c>
      <c r="Q273" s="58">
        <f t="shared" si="195"/>
        <v>0</v>
      </c>
      <c r="R273" s="57">
        <f t="shared" si="125"/>
        <v>0</v>
      </c>
      <c r="S273" s="57">
        <f t="shared" si="126"/>
        <v>0</v>
      </c>
      <c r="T273" s="57">
        <f t="shared" si="127"/>
        <v>0</v>
      </c>
      <c r="U273" s="57">
        <f t="shared" si="128"/>
        <v>0</v>
      </c>
      <c r="V273" s="57">
        <f t="shared" si="129"/>
        <v>0</v>
      </c>
      <c r="W273" s="57">
        <f t="shared" si="130"/>
        <v>0</v>
      </c>
      <c r="X273" s="58">
        <f t="shared" si="131"/>
        <v>0</v>
      </c>
      <c r="Y273" s="56" t="s">
        <v>611</v>
      </c>
      <c r="Z273" s="57">
        <f t="shared" si="132"/>
        <v>0</v>
      </c>
      <c r="AA273" s="57">
        <f t="shared" si="133"/>
        <v>0</v>
      </c>
      <c r="AB273" s="57">
        <f t="shared" si="134"/>
        <v>0</v>
      </c>
      <c r="AC273" s="57">
        <f t="shared" si="135"/>
        <v>0</v>
      </c>
      <c r="AD273" s="57">
        <f t="shared" si="136"/>
        <v>0</v>
      </c>
      <c r="AE273" s="57">
        <f t="shared" si="137"/>
        <v>0</v>
      </c>
      <c r="AF273" s="57">
        <f t="shared" si="138"/>
        <v>0</v>
      </c>
      <c r="AG273" s="57">
        <f t="shared" si="183"/>
        <v>0</v>
      </c>
      <c r="AH273" s="57">
        <f t="shared" si="183"/>
        <v>0</v>
      </c>
      <c r="AI273" s="59" t="str">
        <f t="shared" si="140"/>
        <v>SELEZIONARE NUMERO AUTORI</v>
      </c>
      <c r="AJ273" s="59"/>
      <c r="AK273" s="51"/>
      <c r="AL273" s="56" t="s">
        <v>611</v>
      </c>
      <c r="AM273" s="57">
        <f t="shared" si="141"/>
        <v>0</v>
      </c>
      <c r="AN273" s="57">
        <f t="shared" si="142"/>
        <v>0</v>
      </c>
      <c r="AO273" s="57">
        <f t="shared" si="143"/>
        <v>0</v>
      </c>
      <c r="AP273" s="57">
        <f t="shared" si="144"/>
        <v>0</v>
      </c>
      <c r="AQ273" s="57">
        <f t="shared" si="145"/>
        <v>0</v>
      </c>
      <c r="AR273" s="57">
        <f t="shared" si="146"/>
        <v>0</v>
      </c>
      <c r="AT273" s="56" t="s">
        <v>611</v>
      </c>
      <c r="AU273" s="57">
        <f t="shared" si="147"/>
        <v>0</v>
      </c>
      <c r="AV273" s="57">
        <f t="shared" si="148"/>
        <v>0</v>
      </c>
      <c r="AW273" s="57">
        <f t="shared" si="149"/>
        <v>0</v>
      </c>
      <c r="AX273" s="57">
        <f t="shared" si="150"/>
        <v>0</v>
      </c>
      <c r="AY273" s="57">
        <f t="shared" si="151"/>
        <v>0</v>
      </c>
      <c r="AZ273" s="57">
        <f t="shared" si="152"/>
        <v>0</v>
      </c>
      <c r="BA273" s="57">
        <f t="shared" si="153"/>
        <v>0</v>
      </c>
      <c r="BB273" s="57">
        <f t="shared" si="154"/>
        <v>0</v>
      </c>
      <c r="BC273" s="57">
        <f t="shared" si="155"/>
        <v>0</v>
      </c>
      <c r="BD273" s="57">
        <f t="shared" si="156"/>
        <v>0</v>
      </c>
      <c r="BE273" s="57">
        <f t="shared" si="157"/>
        <v>0</v>
      </c>
      <c r="BF273" s="57">
        <f t="shared" si="158"/>
        <v>0</v>
      </c>
      <c r="BG273" s="57">
        <f t="shared" si="159"/>
        <v>0</v>
      </c>
      <c r="BH273" s="57">
        <f t="shared" si="160"/>
        <v>0</v>
      </c>
      <c r="BI273" s="57">
        <f t="shared" si="161"/>
        <v>0</v>
      </c>
      <c r="BJ273" s="57">
        <f t="shared" si="162"/>
        <v>0</v>
      </c>
      <c r="BK273" s="57">
        <f t="shared" si="163"/>
        <v>0</v>
      </c>
      <c r="BL273" s="57">
        <f t="shared" si="164"/>
        <v>0</v>
      </c>
      <c r="BM273" s="57">
        <f t="shared" si="165"/>
        <v>0</v>
      </c>
      <c r="BN273" s="57">
        <f t="shared" si="166"/>
        <v>0</v>
      </c>
    </row>
    <row r="274" spans="2:66" ht="12.75" hidden="1" customHeight="1" x14ac:dyDescent="0.3">
      <c r="B274" s="1"/>
      <c r="C274" s="6" t="s">
        <v>79</v>
      </c>
      <c r="D274" s="1"/>
      <c r="E274" s="1"/>
      <c r="F274" s="1">
        <v>16</v>
      </c>
      <c r="G274" s="1"/>
      <c r="H274" s="1"/>
      <c r="I274" s="57" t="s">
        <v>612</v>
      </c>
      <c r="J274" s="57">
        <f t="shared" si="118"/>
        <v>0</v>
      </c>
      <c r="K274" s="57">
        <f t="shared" si="119"/>
        <v>0</v>
      </c>
      <c r="L274" s="57">
        <f t="shared" si="120"/>
        <v>0</v>
      </c>
      <c r="M274" s="57">
        <f t="shared" si="121"/>
        <v>0</v>
      </c>
      <c r="N274" s="57">
        <f t="shared" si="122"/>
        <v>0</v>
      </c>
      <c r="O274" s="58">
        <f t="shared" si="123"/>
        <v>0</v>
      </c>
      <c r="P274" s="58">
        <f t="shared" ref="P274:Q274" si="196">IF(C108="Contributo in volume collettaneo",1,0)</f>
        <v>0</v>
      </c>
      <c r="Q274" s="58">
        <f t="shared" si="196"/>
        <v>0</v>
      </c>
      <c r="R274" s="57">
        <f t="shared" si="125"/>
        <v>0</v>
      </c>
      <c r="S274" s="57">
        <f t="shared" si="126"/>
        <v>0</v>
      </c>
      <c r="T274" s="57">
        <f t="shared" si="127"/>
        <v>0</v>
      </c>
      <c r="U274" s="57">
        <f t="shared" si="128"/>
        <v>0</v>
      </c>
      <c r="V274" s="57">
        <f t="shared" si="129"/>
        <v>0</v>
      </c>
      <c r="W274" s="57">
        <f t="shared" si="130"/>
        <v>0</v>
      </c>
      <c r="X274" s="58">
        <f t="shared" si="131"/>
        <v>0</v>
      </c>
      <c r="Y274" s="56" t="s">
        <v>612</v>
      </c>
      <c r="Z274" s="57">
        <f t="shared" si="132"/>
        <v>0</v>
      </c>
      <c r="AA274" s="57">
        <f t="shared" si="133"/>
        <v>0</v>
      </c>
      <c r="AB274" s="57">
        <f t="shared" si="134"/>
        <v>0</v>
      </c>
      <c r="AC274" s="57">
        <f t="shared" si="135"/>
        <v>0</v>
      </c>
      <c r="AD274" s="57">
        <f t="shared" si="136"/>
        <v>0</v>
      </c>
      <c r="AE274" s="57">
        <f t="shared" si="137"/>
        <v>0</v>
      </c>
      <c r="AF274" s="57">
        <f t="shared" si="138"/>
        <v>0</v>
      </c>
      <c r="AG274" s="57">
        <f t="shared" si="183"/>
        <v>0</v>
      </c>
      <c r="AH274" s="57">
        <f t="shared" si="183"/>
        <v>0</v>
      </c>
      <c r="AI274" s="59" t="str">
        <f t="shared" si="140"/>
        <v>SELEZIONARE NUMERO AUTORI</v>
      </c>
      <c r="AJ274" s="59"/>
      <c r="AK274" s="51"/>
      <c r="AL274" s="56" t="s">
        <v>612</v>
      </c>
      <c r="AM274" s="57">
        <f t="shared" si="141"/>
        <v>0</v>
      </c>
      <c r="AN274" s="57">
        <f t="shared" si="142"/>
        <v>0</v>
      </c>
      <c r="AO274" s="57">
        <f t="shared" si="143"/>
        <v>0</v>
      </c>
      <c r="AP274" s="57">
        <f t="shared" si="144"/>
        <v>0</v>
      </c>
      <c r="AQ274" s="57">
        <f t="shared" si="145"/>
        <v>0</v>
      </c>
      <c r="AR274" s="57">
        <f t="shared" si="146"/>
        <v>0</v>
      </c>
      <c r="AT274" s="56" t="s">
        <v>612</v>
      </c>
      <c r="AU274" s="57">
        <f t="shared" si="147"/>
        <v>0</v>
      </c>
      <c r="AV274" s="57">
        <f t="shared" si="148"/>
        <v>0</v>
      </c>
      <c r="AW274" s="57">
        <f t="shared" si="149"/>
        <v>0</v>
      </c>
      <c r="AX274" s="57">
        <f t="shared" si="150"/>
        <v>0</v>
      </c>
      <c r="AY274" s="57">
        <f t="shared" si="151"/>
        <v>0</v>
      </c>
      <c r="AZ274" s="57">
        <f t="shared" si="152"/>
        <v>0</v>
      </c>
      <c r="BA274" s="57">
        <f t="shared" si="153"/>
        <v>0</v>
      </c>
      <c r="BB274" s="57">
        <f t="shared" si="154"/>
        <v>0</v>
      </c>
      <c r="BC274" s="57">
        <f t="shared" si="155"/>
        <v>0</v>
      </c>
      <c r="BD274" s="57">
        <f t="shared" si="156"/>
        <v>0</v>
      </c>
      <c r="BE274" s="57">
        <f t="shared" si="157"/>
        <v>0</v>
      </c>
      <c r="BF274" s="57">
        <f t="shared" si="158"/>
        <v>0</v>
      </c>
      <c r="BG274" s="57">
        <f t="shared" si="159"/>
        <v>0</v>
      </c>
      <c r="BH274" s="57">
        <f t="shared" si="160"/>
        <v>0</v>
      </c>
      <c r="BI274" s="57">
        <f t="shared" si="161"/>
        <v>0</v>
      </c>
      <c r="BJ274" s="57">
        <f t="shared" si="162"/>
        <v>0</v>
      </c>
      <c r="BK274" s="57">
        <f t="shared" si="163"/>
        <v>0</v>
      </c>
      <c r="BL274" s="57">
        <f t="shared" si="164"/>
        <v>0</v>
      </c>
      <c r="BM274" s="57">
        <f t="shared" si="165"/>
        <v>0</v>
      </c>
      <c r="BN274" s="57">
        <f t="shared" si="166"/>
        <v>0</v>
      </c>
    </row>
    <row r="275" spans="2:66" ht="12.75" hidden="1" customHeight="1" x14ac:dyDescent="0.3">
      <c r="B275" s="1"/>
      <c r="C275" s="6" t="s">
        <v>80</v>
      </c>
      <c r="D275" s="1"/>
      <c r="E275" s="1"/>
      <c r="F275" s="1">
        <v>17</v>
      </c>
      <c r="G275" s="1"/>
      <c r="H275" s="1"/>
      <c r="I275" s="57" t="s">
        <v>613</v>
      </c>
      <c r="J275" s="57">
        <f t="shared" si="118"/>
        <v>0</v>
      </c>
      <c r="K275" s="57">
        <f t="shared" si="119"/>
        <v>0</v>
      </c>
      <c r="L275" s="57">
        <f t="shared" si="120"/>
        <v>0</v>
      </c>
      <c r="M275" s="57">
        <f t="shared" si="121"/>
        <v>0</v>
      </c>
      <c r="N275" s="57">
        <f t="shared" si="122"/>
        <v>0</v>
      </c>
      <c r="O275" s="58">
        <f t="shared" si="123"/>
        <v>0</v>
      </c>
      <c r="P275" s="58">
        <f t="shared" ref="P275:Q275" si="197">IF(C109="Contributo in volume collettaneo",1,0)</f>
        <v>0</v>
      </c>
      <c r="Q275" s="58">
        <f t="shared" si="197"/>
        <v>0</v>
      </c>
      <c r="R275" s="57">
        <f t="shared" si="125"/>
        <v>0</v>
      </c>
      <c r="S275" s="57">
        <f t="shared" si="126"/>
        <v>0</v>
      </c>
      <c r="T275" s="57">
        <f t="shared" si="127"/>
        <v>0</v>
      </c>
      <c r="U275" s="57">
        <f t="shared" si="128"/>
        <v>0</v>
      </c>
      <c r="V275" s="57">
        <f t="shared" si="129"/>
        <v>0</v>
      </c>
      <c r="W275" s="57">
        <f t="shared" si="130"/>
        <v>0</v>
      </c>
      <c r="X275" s="58">
        <f t="shared" si="131"/>
        <v>0</v>
      </c>
      <c r="Y275" s="56" t="s">
        <v>613</v>
      </c>
      <c r="Z275" s="57">
        <f t="shared" si="132"/>
        <v>0</v>
      </c>
      <c r="AA275" s="57">
        <f t="shared" si="133"/>
        <v>0</v>
      </c>
      <c r="AB275" s="57">
        <f t="shared" si="134"/>
        <v>0</v>
      </c>
      <c r="AC275" s="57">
        <f t="shared" si="135"/>
        <v>0</v>
      </c>
      <c r="AD275" s="57">
        <f t="shared" si="136"/>
        <v>0</v>
      </c>
      <c r="AE275" s="57">
        <f t="shared" si="137"/>
        <v>0</v>
      </c>
      <c r="AF275" s="57">
        <f t="shared" si="138"/>
        <v>0</v>
      </c>
      <c r="AG275" s="57">
        <f t="shared" si="183"/>
        <v>0</v>
      </c>
      <c r="AH275" s="57">
        <f t="shared" si="183"/>
        <v>0</v>
      </c>
      <c r="AI275" s="59" t="str">
        <f t="shared" si="140"/>
        <v>SELEZIONARE NUMERO AUTORI</v>
      </c>
      <c r="AJ275" s="59"/>
      <c r="AK275" s="51"/>
      <c r="AL275" s="56" t="s">
        <v>613</v>
      </c>
      <c r="AM275" s="57">
        <f t="shared" si="141"/>
        <v>0</v>
      </c>
      <c r="AN275" s="57">
        <f t="shared" si="142"/>
        <v>0</v>
      </c>
      <c r="AO275" s="57">
        <f t="shared" si="143"/>
        <v>0</v>
      </c>
      <c r="AP275" s="57">
        <f t="shared" si="144"/>
        <v>0</v>
      </c>
      <c r="AQ275" s="57">
        <f t="shared" si="145"/>
        <v>0</v>
      </c>
      <c r="AR275" s="57">
        <f t="shared" si="146"/>
        <v>0</v>
      </c>
      <c r="AT275" s="56" t="s">
        <v>613</v>
      </c>
      <c r="AU275" s="57">
        <f t="shared" si="147"/>
        <v>0</v>
      </c>
      <c r="AV275" s="57">
        <f t="shared" si="148"/>
        <v>0</v>
      </c>
      <c r="AW275" s="57">
        <f t="shared" si="149"/>
        <v>0</v>
      </c>
      <c r="AX275" s="57">
        <f t="shared" si="150"/>
        <v>0</v>
      </c>
      <c r="AY275" s="57">
        <f t="shared" si="151"/>
        <v>0</v>
      </c>
      <c r="AZ275" s="57">
        <f t="shared" si="152"/>
        <v>0</v>
      </c>
      <c r="BA275" s="57">
        <f t="shared" si="153"/>
        <v>0</v>
      </c>
      <c r="BB275" s="57">
        <f t="shared" si="154"/>
        <v>0</v>
      </c>
      <c r="BC275" s="57">
        <f t="shared" si="155"/>
        <v>0</v>
      </c>
      <c r="BD275" s="57">
        <f t="shared" si="156"/>
        <v>0</v>
      </c>
      <c r="BE275" s="57">
        <f t="shared" si="157"/>
        <v>0</v>
      </c>
      <c r="BF275" s="57">
        <f t="shared" si="158"/>
        <v>0</v>
      </c>
      <c r="BG275" s="57">
        <f t="shared" si="159"/>
        <v>0</v>
      </c>
      <c r="BH275" s="57">
        <f t="shared" si="160"/>
        <v>0</v>
      </c>
      <c r="BI275" s="57">
        <f t="shared" si="161"/>
        <v>0</v>
      </c>
      <c r="BJ275" s="57">
        <f t="shared" si="162"/>
        <v>0</v>
      </c>
      <c r="BK275" s="57">
        <f t="shared" si="163"/>
        <v>0</v>
      </c>
      <c r="BL275" s="57">
        <f t="shared" si="164"/>
        <v>0</v>
      </c>
      <c r="BM275" s="57">
        <f t="shared" si="165"/>
        <v>0</v>
      </c>
      <c r="BN275" s="57">
        <f t="shared" si="166"/>
        <v>0</v>
      </c>
    </row>
    <row r="276" spans="2:66" ht="12.75" hidden="1" customHeight="1" x14ac:dyDescent="0.3">
      <c r="B276" s="1"/>
      <c r="C276" s="6" t="s">
        <v>81</v>
      </c>
      <c r="D276" s="1"/>
      <c r="E276" s="1"/>
      <c r="F276" s="1">
        <v>18</v>
      </c>
      <c r="G276" s="1"/>
      <c r="H276" s="1"/>
      <c r="I276" s="57" t="s">
        <v>614</v>
      </c>
      <c r="J276" s="57">
        <f t="shared" si="118"/>
        <v>0</v>
      </c>
      <c r="K276" s="57">
        <f t="shared" si="119"/>
        <v>0</v>
      </c>
      <c r="L276" s="57">
        <f t="shared" si="120"/>
        <v>0</v>
      </c>
      <c r="M276" s="57">
        <f t="shared" si="121"/>
        <v>0</v>
      </c>
      <c r="N276" s="57">
        <f t="shared" si="122"/>
        <v>0</v>
      </c>
      <c r="O276" s="58">
        <f t="shared" si="123"/>
        <v>0</v>
      </c>
      <c r="P276" s="58">
        <f t="shared" ref="P276:Q276" si="198">IF(C110="Contributo in volume collettaneo",1,0)</f>
        <v>0</v>
      </c>
      <c r="Q276" s="58">
        <f t="shared" si="198"/>
        <v>0</v>
      </c>
      <c r="R276" s="57">
        <f t="shared" si="125"/>
        <v>0</v>
      </c>
      <c r="S276" s="57">
        <f t="shared" si="126"/>
        <v>0</v>
      </c>
      <c r="T276" s="57">
        <f t="shared" si="127"/>
        <v>0</v>
      </c>
      <c r="U276" s="57">
        <f t="shared" si="128"/>
        <v>0</v>
      </c>
      <c r="V276" s="57">
        <f t="shared" si="129"/>
        <v>0</v>
      </c>
      <c r="W276" s="57">
        <f t="shared" si="130"/>
        <v>0</v>
      </c>
      <c r="X276" s="58">
        <f t="shared" si="131"/>
        <v>0</v>
      </c>
      <c r="Y276" s="56" t="s">
        <v>614</v>
      </c>
      <c r="Z276" s="57">
        <f t="shared" si="132"/>
        <v>0</v>
      </c>
      <c r="AA276" s="57">
        <f t="shared" si="133"/>
        <v>0</v>
      </c>
      <c r="AB276" s="57">
        <f t="shared" si="134"/>
        <v>0</v>
      </c>
      <c r="AC276" s="57">
        <f t="shared" si="135"/>
        <v>0</v>
      </c>
      <c r="AD276" s="57">
        <f t="shared" si="136"/>
        <v>0</v>
      </c>
      <c r="AE276" s="57">
        <f t="shared" si="137"/>
        <v>0</v>
      </c>
      <c r="AF276" s="57">
        <f t="shared" si="138"/>
        <v>0</v>
      </c>
      <c r="AG276" s="57">
        <f t="shared" si="183"/>
        <v>0</v>
      </c>
      <c r="AH276" s="57">
        <f t="shared" si="183"/>
        <v>0</v>
      </c>
      <c r="AI276" s="59" t="str">
        <f t="shared" si="140"/>
        <v>SELEZIONARE NUMERO AUTORI</v>
      </c>
      <c r="AJ276" s="59"/>
      <c r="AK276" s="51"/>
      <c r="AL276" s="56" t="s">
        <v>614</v>
      </c>
      <c r="AM276" s="57">
        <f t="shared" si="141"/>
        <v>0</v>
      </c>
      <c r="AN276" s="57">
        <f t="shared" si="142"/>
        <v>0</v>
      </c>
      <c r="AO276" s="57">
        <f t="shared" si="143"/>
        <v>0</v>
      </c>
      <c r="AP276" s="57">
        <f t="shared" si="144"/>
        <v>0</v>
      </c>
      <c r="AQ276" s="57">
        <f t="shared" si="145"/>
        <v>0</v>
      </c>
      <c r="AR276" s="57">
        <f t="shared" si="146"/>
        <v>0</v>
      </c>
      <c r="AT276" s="56" t="s">
        <v>614</v>
      </c>
      <c r="AU276" s="57">
        <f t="shared" si="147"/>
        <v>0</v>
      </c>
      <c r="AV276" s="57">
        <f t="shared" si="148"/>
        <v>0</v>
      </c>
      <c r="AW276" s="57">
        <f t="shared" si="149"/>
        <v>0</v>
      </c>
      <c r="AX276" s="57">
        <f t="shared" si="150"/>
        <v>0</v>
      </c>
      <c r="AY276" s="57">
        <f t="shared" si="151"/>
        <v>0</v>
      </c>
      <c r="AZ276" s="57">
        <f t="shared" si="152"/>
        <v>0</v>
      </c>
      <c r="BA276" s="57">
        <f t="shared" si="153"/>
        <v>0</v>
      </c>
      <c r="BB276" s="57">
        <f t="shared" si="154"/>
        <v>0</v>
      </c>
      <c r="BC276" s="57">
        <f t="shared" si="155"/>
        <v>0</v>
      </c>
      <c r="BD276" s="57">
        <f t="shared" si="156"/>
        <v>0</v>
      </c>
      <c r="BE276" s="57">
        <f t="shared" si="157"/>
        <v>0</v>
      </c>
      <c r="BF276" s="57">
        <f t="shared" si="158"/>
        <v>0</v>
      </c>
      <c r="BG276" s="57">
        <f t="shared" si="159"/>
        <v>0</v>
      </c>
      <c r="BH276" s="57">
        <f t="shared" si="160"/>
        <v>0</v>
      </c>
      <c r="BI276" s="57">
        <f t="shared" si="161"/>
        <v>0</v>
      </c>
      <c r="BJ276" s="57">
        <f t="shared" si="162"/>
        <v>0</v>
      </c>
      <c r="BK276" s="57">
        <f t="shared" si="163"/>
        <v>0</v>
      </c>
      <c r="BL276" s="57">
        <f t="shared" si="164"/>
        <v>0</v>
      </c>
      <c r="BM276" s="57">
        <f t="shared" si="165"/>
        <v>0</v>
      </c>
      <c r="BN276" s="57">
        <f t="shared" si="166"/>
        <v>0</v>
      </c>
    </row>
    <row r="277" spans="2:66" ht="12.75" hidden="1" customHeight="1" x14ac:dyDescent="0.3">
      <c r="B277" s="1"/>
      <c r="C277" s="6" t="s">
        <v>82</v>
      </c>
      <c r="D277" s="1"/>
      <c r="E277" s="1"/>
      <c r="F277" s="1">
        <v>19</v>
      </c>
      <c r="G277" s="1"/>
      <c r="H277" s="1"/>
      <c r="I277" s="57" t="s">
        <v>615</v>
      </c>
      <c r="J277" s="57">
        <f t="shared" si="118"/>
        <v>0</v>
      </c>
      <c r="K277" s="57">
        <f t="shared" si="119"/>
        <v>0</v>
      </c>
      <c r="L277" s="57">
        <f t="shared" si="120"/>
        <v>0</v>
      </c>
      <c r="M277" s="57">
        <f t="shared" si="121"/>
        <v>0</v>
      </c>
      <c r="N277" s="57">
        <f t="shared" si="122"/>
        <v>0</v>
      </c>
      <c r="O277" s="58">
        <f t="shared" si="123"/>
        <v>0</v>
      </c>
      <c r="P277" s="58">
        <f t="shared" ref="P277:Q277" si="199">IF(C111="Contributo in volume collettaneo",1,0)</f>
        <v>0</v>
      </c>
      <c r="Q277" s="58">
        <f t="shared" si="199"/>
        <v>0</v>
      </c>
      <c r="R277" s="57">
        <f t="shared" si="125"/>
        <v>0</v>
      </c>
      <c r="S277" s="57">
        <f t="shared" si="126"/>
        <v>0</v>
      </c>
      <c r="T277" s="57">
        <f t="shared" si="127"/>
        <v>0</v>
      </c>
      <c r="U277" s="57">
        <f t="shared" si="128"/>
        <v>0</v>
      </c>
      <c r="V277" s="57">
        <f t="shared" si="129"/>
        <v>0</v>
      </c>
      <c r="W277" s="57">
        <f t="shared" si="130"/>
        <v>0</v>
      </c>
      <c r="X277" s="58">
        <f t="shared" si="131"/>
        <v>0</v>
      </c>
      <c r="Y277" s="56" t="s">
        <v>615</v>
      </c>
      <c r="Z277" s="57">
        <f t="shared" si="132"/>
        <v>0</v>
      </c>
      <c r="AA277" s="57">
        <f t="shared" si="133"/>
        <v>0</v>
      </c>
      <c r="AB277" s="57">
        <f t="shared" si="134"/>
        <v>0</v>
      </c>
      <c r="AC277" s="57">
        <f t="shared" si="135"/>
        <v>0</v>
      </c>
      <c r="AD277" s="57">
        <f t="shared" si="136"/>
        <v>0</v>
      </c>
      <c r="AE277" s="57">
        <f t="shared" si="137"/>
        <v>0</v>
      </c>
      <c r="AF277" s="57">
        <f t="shared" si="138"/>
        <v>0</v>
      </c>
      <c r="AG277" s="57">
        <f t="shared" ref="AG277:AH279" si="200">IF(N111="Sì",1,0)</f>
        <v>0</v>
      </c>
      <c r="AH277" s="57">
        <f t="shared" si="200"/>
        <v>0</v>
      </c>
      <c r="AI277" s="59" t="str">
        <f t="shared" si="140"/>
        <v>SELEZIONARE NUMERO AUTORI</v>
      </c>
      <c r="AJ277" s="59"/>
      <c r="AK277" s="51"/>
      <c r="AL277" s="56" t="s">
        <v>615</v>
      </c>
      <c r="AM277" s="57">
        <f t="shared" si="141"/>
        <v>0</v>
      </c>
      <c r="AN277" s="57">
        <f t="shared" si="142"/>
        <v>0</v>
      </c>
      <c r="AO277" s="57">
        <f t="shared" si="143"/>
        <v>0</v>
      </c>
      <c r="AP277" s="57">
        <f t="shared" si="144"/>
        <v>0</v>
      </c>
      <c r="AQ277" s="57">
        <f t="shared" si="145"/>
        <v>0</v>
      </c>
      <c r="AR277" s="57">
        <f t="shared" si="146"/>
        <v>0</v>
      </c>
      <c r="AT277" s="56" t="s">
        <v>615</v>
      </c>
      <c r="AU277" s="57">
        <f t="shared" si="147"/>
        <v>0</v>
      </c>
      <c r="AV277" s="57">
        <f t="shared" si="148"/>
        <v>0</v>
      </c>
      <c r="AW277" s="57">
        <f t="shared" si="149"/>
        <v>0</v>
      </c>
      <c r="AX277" s="57">
        <f t="shared" si="150"/>
        <v>0</v>
      </c>
      <c r="AY277" s="57">
        <f t="shared" si="151"/>
        <v>0</v>
      </c>
      <c r="AZ277" s="57">
        <f t="shared" si="152"/>
        <v>0</v>
      </c>
      <c r="BA277" s="57">
        <f t="shared" si="153"/>
        <v>0</v>
      </c>
      <c r="BB277" s="57">
        <f t="shared" si="154"/>
        <v>0</v>
      </c>
      <c r="BC277" s="57">
        <f t="shared" si="155"/>
        <v>0</v>
      </c>
      <c r="BD277" s="57">
        <f t="shared" si="156"/>
        <v>0</v>
      </c>
      <c r="BE277" s="57">
        <f t="shared" si="157"/>
        <v>0</v>
      </c>
      <c r="BF277" s="57">
        <f t="shared" si="158"/>
        <v>0</v>
      </c>
      <c r="BG277" s="57">
        <f t="shared" si="159"/>
        <v>0</v>
      </c>
      <c r="BH277" s="57">
        <f t="shared" si="160"/>
        <v>0</v>
      </c>
      <c r="BI277" s="57">
        <f t="shared" si="161"/>
        <v>0</v>
      </c>
      <c r="BJ277" s="57">
        <f t="shared" si="162"/>
        <v>0</v>
      </c>
      <c r="BK277" s="57">
        <f t="shared" si="163"/>
        <v>0</v>
      </c>
      <c r="BL277" s="57">
        <f t="shared" si="164"/>
        <v>0</v>
      </c>
      <c r="BM277" s="57">
        <f t="shared" si="165"/>
        <v>0</v>
      </c>
      <c r="BN277" s="57">
        <f t="shared" si="166"/>
        <v>0</v>
      </c>
    </row>
    <row r="278" spans="2:66" ht="12.75" hidden="1" customHeight="1" x14ac:dyDescent="0.3">
      <c r="B278" s="1"/>
      <c r="C278" s="6" t="s">
        <v>83</v>
      </c>
      <c r="D278" s="1"/>
      <c r="E278" s="1"/>
      <c r="F278" s="1">
        <v>20</v>
      </c>
      <c r="G278" s="1"/>
      <c r="H278" s="1"/>
      <c r="I278" s="57" t="s">
        <v>616</v>
      </c>
      <c r="J278" s="57">
        <f t="shared" si="118"/>
        <v>0</v>
      </c>
      <c r="K278" s="57">
        <f t="shared" si="119"/>
        <v>0</v>
      </c>
      <c r="L278" s="57">
        <f t="shared" si="120"/>
        <v>0</v>
      </c>
      <c r="M278" s="57">
        <f t="shared" si="121"/>
        <v>0</v>
      </c>
      <c r="N278" s="57">
        <f t="shared" si="122"/>
        <v>0</v>
      </c>
      <c r="O278" s="58">
        <f t="shared" si="123"/>
        <v>0</v>
      </c>
      <c r="P278" s="58">
        <f t="shared" ref="P278:Q278" si="201">IF(C112="Contributo in volume collettaneo",1,0)</f>
        <v>0</v>
      </c>
      <c r="Q278" s="58">
        <f t="shared" si="201"/>
        <v>0</v>
      </c>
      <c r="R278" s="57">
        <f t="shared" si="125"/>
        <v>0</v>
      </c>
      <c r="S278" s="57">
        <f t="shared" si="126"/>
        <v>0</v>
      </c>
      <c r="T278" s="57">
        <f t="shared" si="127"/>
        <v>0</v>
      </c>
      <c r="U278" s="57">
        <f t="shared" si="128"/>
        <v>0</v>
      </c>
      <c r="V278" s="57">
        <f t="shared" si="129"/>
        <v>0</v>
      </c>
      <c r="W278" s="57">
        <f t="shared" si="130"/>
        <v>0</v>
      </c>
      <c r="X278" s="58">
        <f t="shared" si="131"/>
        <v>0</v>
      </c>
      <c r="Y278" s="56" t="s">
        <v>616</v>
      </c>
      <c r="Z278" s="57">
        <f t="shared" si="132"/>
        <v>0</v>
      </c>
      <c r="AA278" s="57">
        <f t="shared" si="133"/>
        <v>0</v>
      </c>
      <c r="AB278" s="57">
        <f t="shared" si="134"/>
        <v>0</v>
      </c>
      <c r="AC278" s="57">
        <f t="shared" si="135"/>
        <v>0</v>
      </c>
      <c r="AD278" s="57">
        <f t="shared" si="136"/>
        <v>0</v>
      </c>
      <c r="AE278" s="57">
        <f t="shared" si="137"/>
        <v>0</v>
      </c>
      <c r="AF278" s="57">
        <f t="shared" si="138"/>
        <v>0</v>
      </c>
      <c r="AG278" s="57">
        <f t="shared" si="200"/>
        <v>0</v>
      </c>
      <c r="AH278" s="57">
        <f t="shared" si="200"/>
        <v>0</v>
      </c>
      <c r="AI278" s="59" t="str">
        <f t="shared" si="140"/>
        <v>SELEZIONARE NUMERO AUTORI</v>
      </c>
      <c r="AJ278" s="59"/>
      <c r="AK278" s="51"/>
      <c r="AL278" s="56" t="s">
        <v>616</v>
      </c>
      <c r="AM278" s="57">
        <f t="shared" si="141"/>
        <v>0</v>
      </c>
      <c r="AN278" s="57">
        <f t="shared" si="142"/>
        <v>0</v>
      </c>
      <c r="AO278" s="57">
        <f t="shared" si="143"/>
        <v>0</v>
      </c>
      <c r="AP278" s="57">
        <f t="shared" si="144"/>
        <v>0</v>
      </c>
      <c r="AQ278" s="57">
        <f t="shared" si="145"/>
        <v>0</v>
      </c>
      <c r="AR278" s="57">
        <f t="shared" si="146"/>
        <v>0</v>
      </c>
      <c r="AT278" s="56" t="s">
        <v>616</v>
      </c>
      <c r="AU278" s="57">
        <f t="shared" si="147"/>
        <v>0</v>
      </c>
      <c r="AV278" s="57">
        <f t="shared" si="148"/>
        <v>0</v>
      </c>
      <c r="AW278" s="57">
        <f t="shared" si="149"/>
        <v>0</v>
      </c>
      <c r="AX278" s="57">
        <f t="shared" si="150"/>
        <v>0</v>
      </c>
      <c r="AY278" s="57">
        <f t="shared" si="151"/>
        <v>0</v>
      </c>
      <c r="AZ278" s="57">
        <f t="shared" si="152"/>
        <v>0</v>
      </c>
      <c r="BA278" s="57">
        <f t="shared" si="153"/>
        <v>0</v>
      </c>
      <c r="BB278" s="57">
        <f t="shared" si="154"/>
        <v>0</v>
      </c>
      <c r="BC278" s="57">
        <f t="shared" si="155"/>
        <v>0</v>
      </c>
      <c r="BD278" s="57">
        <f t="shared" si="156"/>
        <v>0</v>
      </c>
      <c r="BE278" s="57">
        <f t="shared" si="157"/>
        <v>0</v>
      </c>
      <c r="BF278" s="57">
        <f t="shared" si="158"/>
        <v>0</v>
      </c>
      <c r="BG278" s="57">
        <f t="shared" si="159"/>
        <v>0</v>
      </c>
      <c r="BH278" s="57">
        <f t="shared" si="160"/>
        <v>0</v>
      </c>
      <c r="BI278" s="57">
        <f t="shared" si="161"/>
        <v>0</v>
      </c>
      <c r="BJ278" s="57">
        <f t="shared" si="162"/>
        <v>0</v>
      </c>
      <c r="BK278" s="57">
        <f t="shared" si="163"/>
        <v>0</v>
      </c>
      <c r="BL278" s="57">
        <f t="shared" si="164"/>
        <v>0</v>
      </c>
      <c r="BM278" s="57">
        <f t="shared" si="165"/>
        <v>0</v>
      </c>
      <c r="BN278" s="57">
        <f t="shared" si="166"/>
        <v>0</v>
      </c>
    </row>
    <row r="279" spans="2:66" ht="12.75" hidden="1" customHeight="1" x14ac:dyDescent="0.3">
      <c r="B279" s="1"/>
      <c r="C279" s="6" t="s">
        <v>84</v>
      </c>
      <c r="D279" s="1"/>
      <c r="E279" s="1"/>
      <c r="F279" s="1"/>
      <c r="G279" s="1"/>
      <c r="H279" s="1"/>
      <c r="I279" s="57" t="s">
        <v>617</v>
      </c>
      <c r="J279" s="57">
        <f t="shared" si="118"/>
        <v>0</v>
      </c>
      <c r="K279" s="57">
        <f t="shared" si="119"/>
        <v>0</v>
      </c>
      <c r="L279" s="57">
        <f t="shared" si="120"/>
        <v>0</v>
      </c>
      <c r="M279" s="57">
        <f t="shared" si="121"/>
        <v>0</v>
      </c>
      <c r="N279" s="57">
        <f t="shared" si="122"/>
        <v>0</v>
      </c>
      <c r="O279" s="58">
        <f t="shared" si="123"/>
        <v>0</v>
      </c>
      <c r="P279" s="58">
        <f t="shared" ref="P279:Q279" si="202">IF(C113="Contributo in volume collettaneo",1,0)</f>
        <v>0</v>
      </c>
      <c r="Q279" s="58">
        <f t="shared" si="202"/>
        <v>0</v>
      </c>
      <c r="R279" s="57">
        <f t="shared" si="125"/>
        <v>0</v>
      </c>
      <c r="S279" s="57">
        <f t="shared" si="126"/>
        <v>0</v>
      </c>
      <c r="T279" s="57">
        <f t="shared" si="127"/>
        <v>0</v>
      </c>
      <c r="U279" s="57">
        <f t="shared" si="128"/>
        <v>0</v>
      </c>
      <c r="V279" s="57">
        <f t="shared" si="129"/>
        <v>0</v>
      </c>
      <c r="W279" s="57">
        <f t="shared" si="130"/>
        <v>0</v>
      </c>
      <c r="X279" s="58">
        <f t="shared" si="131"/>
        <v>0</v>
      </c>
      <c r="Y279" s="56" t="s">
        <v>617</v>
      </c>
      <c r="Z279" s="57">
        <f t="shared" si="132"/>
        <v>0</v>
      </c>
      <c r="AA279" s="57">
        <f t="shared" si="133"/>
        <v>0</v>
      </c>
      <c r="AB279" s="57">
        <f t="shared" si="134"/>
        <v>0</v>
      </c>
      <c r="AC279" s="57">
        <f t="shared" si="135"/>
        <v>0</v>
      </c>
      <c r="AD279" s="57">
        <f t="shared" si="136"/>
        <v>0</v>
      </c>
      <c r="AE279" s="57">
        <f t="shared" si="137"/>
        <v>0</v>
      </c>
      <c r="AF279" s="57">
        <f t="shared" si="138"/>
        <v>0</v>
      </c>
      <c r="AG279" s="57">
        <f t="shared" si="200"/>
        <v>0</v>
      </c>
      <c r="AH279" s="57">
        <f t="shared" si="200"/>
        <v>0</v>
      </c>
      <c r="AI279" s="59" t="str">
        <f t="shared" si="140"/>
        <v>SELEZIONARE NUMERO AUTORI</v>
      </c>
      <c r="AJ279" s="59"/>
      <c r="AK279" s="51"/>
      <c r="AL279" s="56" t="s">
        <v>617</v>
      </c>
      <c r="AM279" s="57">
        <f t="shared" si="141"/>
        <v>0</v>
      </c>
      <c r="AN279" s="57">
        <f t="shared" si="142"/>
        <v>0</v>
      </c>
      <c r="AO279" s="57">
        <f t="shared" si="143"/>
        <v>0</v>
      </c>
      <c r="AP279" s="57">
        <f t="shared" si="144"/>
        <v>0</v>
      </c>
      <c r="AQ279" s="57">
        <f t="shared" si="145"/>
        <v>0</v>
      </c>
      <c r="AR279" s="57">
        <f t="shared" si="146"/>
        <v>0</v>
      </c>
      <c r="AT279" s="56" t="s">
        <v>617</v>
      </c>
      <c r="AU279" s="57">
        <f t="shared" si="147"/>
        <v>0</v>
      </c>
      <c r="AV279" s="57">
        <f t="shared" si="148"/>
        <v>0</v>
      </c>
      <c r="AW279" s="57">
        <f t="shared" si="149"/>
        <v>0</v>
      </c>
      <c r="AX279" s="57">
        <f t="shared" si="150"/>
        <v>0</v>
      </c>
      <c r="AY279" s="57">
        <f t="shared" si="151"/>
        <v>0</v>
      </c>
      <c r="AZ279" s="57">
        <f t="shared" si="152"/>
        <v>0</v>
      </c>
      <c r="BA279" s="57">
        <f t="shared" si="153"/>
        <v>0</v>
      </c>
      <c r="BB279" s="57">
        <f t="shared" si="154"/>
        <v>0</v>
      </c>
      <c r="BC279" s="57">
        <f t="shared" si="155"/>
        <v>0</v>
      </c>
      <c r="BD279" s="57">
        <f t="shared" si="156"/>
        <v>0</v>
      </c>
      <c r="BE279" s="57">
        <f t="shared" si="157"/>
        <v>0</v>
      </c>
      <c r="BF279" s="57">
        <f t="shared" si="158"/>
        <v>0</v>
      </c>
      <c r="BG279" s="57">
        <f t="shared" si="159"/>
        <v>0</v>
      </c>
      <c r="BH279" s="57">
        <f t="shared" si="160"/>
        <v>0</v>
      </c>
      <c r="BI279" s="57">
        <f t="shared" si="161"/>
        <v>0</v>
      </c>
      <c r="BJ279" s="57">
        <f t="shared" si="162"/>
        <v>0</v>
      </c>
      <c r="BK279" s="57">
        <f t="shared" si="163"/>
        <v>0</v>
      </c>
      <c r="BL279" s="57">
        <f t="shared" si="164"/>
        <v>0</v>
      </c>
      <c r="BM279" s="57">
        <f t="shared" si="165"/>
        <v>0</v>
      </c>
      <c r="BN279" s="57">
        <f t="shared" si="166"/>
        <v>0</v>
      </c>
    </row>
    <row r="280" spans="2:66" ht="12.75" hidden="1" customHeight="1" x14ac:dyDescent="0.3">
      <c r="B280" s="1"/>
      <c r="C280" s="6" t="s">
        <v>85</v>
      </c>
      <c r="D280" s="1"/>
      <c r="E280" s="1"/>
      <c r="F280" s="1" t="s">
        <v>521</v>
      </c>
      <c r="G280" s="1"/>
      <c r="H280" s="1"/>
      <c r="I280" s="60" t="s">
        <v>621</v>
      </c>
      <c r="J280" s="61">
        <f>SUM(J180:J279)</f>
        <v>0</v>
      </c>
      <c r="K280" s="61">
        <f t="shared" ref="K280:X280" si="203">SUM(K180:K279)</f>
        <v>0</v>
      </c>
      <c r="L280" s="61">
        <f t="shared" si="203"/>
        <v>0</v>
      </c>
      <c r="M280" s="61">
        <f t="shared" si="203"/>
        <v>0</v>
      </c>
      <c r="N280" s="61">
        <f t="shared" si="203"/>
        <v>0</v>
      </c>
      <c r="O280" s="61">
        <f t="shared" si="203"/>
        <v>0</v>
      </c>
      <c r="P280" s="61">
        <f t="shared" si="203"/>
        <v>0</v>
      </c>
      <c r="Q280" s="61">
        <f t="shared" si="203"/>
        <v>0</v>
      </c>
      <c r="R280" s="61">
        <f t="shared" si="203"/>
        <v>0</v>
      </c>
      <c r="S280" s="61">
        <f t="shared" si="203"/>
        <v>0</v>
      </c>
      <c r="T280" s="61">
        <f t="shared" si="203"/>
        <v>0</v>
      </c>
      <c r="U280" s="61">
        <f t="shared" si="203"/>
        <v>0</v>
      </c>
      <c r="V280" s="61">
        <f t="shared" si="203"/>
        <v>0</v>
      </c>
      <c r="W280" s="61">
        <f t="shared" si="203"/>
        <v>0</v>
      </c>
      <c r="X280" s="61">
        <f t="shared" si="203"/>
        <v>0</v>
      </c>
      <c r="Y280" s="51"/>
      <c r="Z280" s="62">
        <f>SUM(Z180:Z279)</f>
        <v>0</v>
      </c>
      <c r="AA280" s="62">
        <f t="shared" ref="AA280:AI280" si="204">SUM(AA180:AA279)</f>
        <v>0</v>
      </c>
      <c r="AB280" s="62">
        <f t="shared" si="204"/>
        <v>0</v>
      </c>
      <c r="AC280" s="62">
        <f t="shared" si="204"/>
        <v>0</v>
      </c>
      <c r="AD280" s="62">
        <f t="shared" si="204"/>
        <v>0</v>
      </c>
      <c r="AE280" s="62">
        <f t="shared" si="204"/>
        <v>0</v>
      </c>
      <c r="AF280" s="62">
        <f t="shared" si="204"/>
        <v>0</v>
      </c>
      <c r="AG280" s="62">
        <f t="shared" si="204"/>
        <v>0</v>
      </c>
      <c r="AH280" s="62">
        <f t="shared" si="204"/>
        <v>0</v>
      </c>
      <c r="AI280" s="62">
        <f t="shared" si="204"/>
        <v>0</v>
      </c>
      <c r="AJ280" s="51"/>
      <c r="AK280" s="51"/>
      <c r="AL280" s="60" t="s">
        <v>621</v>
      </c>
      <c r="AM280" s="61">
        <f>SUM(AM180:AM279)</f>
        <v>0</v>
      </c>
      <c r="AN280" s="61">
        <f t="shared" ref="AN280:AR280" si="205">SUM(AN180:AN279)</f>
        <v>0</v>
      </c>
      <c r="AO280" s="61">
        <f t="shared" si="205"/>
        <v>0</v>
      </c>
      <c r="AP280" s="61">
        <f t="shared" si="205"/>
        <v>0</v>
      </c>
      <c r="AQ280" s="61">
        <f t="shared" si="205"/>
        <v>0</v>
      </c>
      <c r="AR280" s="61">
        <f t="shared" si="205"/>
        <v>0</v>
      </c>
      <c r="AT280" s="60" t="s">
        <v>621</v>
      </c>
      <c r="AU280" s="61">
        <f>SUM(AU180:AU279)</f>
        <v>0</v>
      </c>
      <c r="AV280" s="61">
        <f t="shared" ref="AV280:AZ280" si="206">SUM(AV180:AV279)</f>
        <v>0</v>
      </c>
      <c r="AW280" s="61">
        <f t="shared" si="206"/>
        <v>0</v>
      </c>
      <c r="AX280" s="61">
        <f t="shared" si="206"/>
        <v>0</v>
      </c>
      <c r="AY280" s="61">
        <f t="shared" si="206"/>
        <v>0</v>
      </c>
      <c r="AZ280" s="61">
        <f t="shared" si="206"/>
        <v>0</v>
      </c>
      <c r="BA280" s="61">
        <f>SUM(BA180:BA279)</f>
        <v>0</v>
      </c>
      <c r="BB280" s="61">
        <f t="shared" ref="BB280:BF280" si="207">SUM(BB180:BB279)</f>
        <v>0</v>
      </c>
      <c r="BC280" s="61">
        <f t="shared" si="207"/>
        <v>0</v>
      </c>
      <c r="BD280" s="61">
        <f t="shared" si="207"/>
        <v>0</v>
      </c>
      <c r="BE280" s="61">
        <f t="shared" si="207"/>
        <v>0</v>
      </c>
      <c r="BF280" s="61">
        <f t="shared" si="207"/>
        <v>0</v>
      </c>
      <c r="BG280" s="61">
        <f>SUM(BG180:BG279)</f>
        <v>0</v>
      </c>
      <c r="BH280" s="61">
        <f t="shared" ref="BH280:BN280" si="208">SUM(BH180:BH279)</f>
        <v>0</v>
      </c>
      <c r="BI280" s="61">
        <f t="shared" si="208"/>
        <v>0</v>
      </c>
      <c r="BJ280" s="61">
        <f t="shared" si="208"/>
        <v>0</v>
      </c>
      <c r="BK280" s="61">
        <f t="shared" si="208"/>
        <v>0</v>
      </c>
      <c r="BL280" s="61">
        <f t="shared" si="208"/>
        <v>0</v>
      </c>
      <c r="BM280" s="61">
        <f t="shared" si="208"/>
        <v>0</v>
      </c>
      <c r="BN280" s="61">
        <f t="shared" si="208"/>
        <v>0</v>
      </c>
    </row>
    <row r="281" spans="2:66" ht="12.75" hidden="1" customHeight="1" x14ac:dyDescent="0.3">
      <c r="B281" s="1"/>
      <c r="C281" s="6" t="s">
        <v>86</v>
      </c>
      <c r="D281" s="1"/>
      <c r="E281" s="1"/>
      <c r="F281" s="1" t="s">
        <v>522</v>
      </c>
      <c r="G281" s="1"/>
      <c r="H281" s="1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1"/>
    </row>
    <row r="282" spans="2:66" ht="12.75" hidden="1" customHeight="1" x14ac:dyDescent="0.3">
      <c r="B282" s="1"/>
      <c r="C282" s="6" t="s">
        <v>87</v>
      </c>
      <c r="D282" s="1"/>
      <c r="E282" s="1"/>
      <c r="F282" s="1" t="s">
        <v>523</v>
      </c>
      <c r="G282" s="1"/>
      <c r="H282" s="1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1"/>
    </row>
    <row r="283" spans="2:66" ht="12.75" hidden="1" customHeight="1" x14ac:dyDescent="0.3">
      <c r="B283" s="1"/>
      <c r="C283" s="6" t="s">
        <v>88</v>
      </c>
      <c r="D283" s="1"/>
      <c r="E283" s="1"/>
      <c r="F283" s="1" t="s">
        <v>396</v>
      </c>
      <c r="G283" s="1"/>
      <c r="H283" s="1"/>
      <c r="I283" s="8"/>
      <c r="J283" s="38"/>
      <c r="K283" s="38"/>
      <c r="L283" s="38"/>
      <c r="M283" s="38"/>
      <c r="N283" s="8"/>
      <c r="O283" s="8"/>
      <c r="P283" s="8"/>
      <c r="Q283" s="8"/>
      <c r="R283" s="8"/>
      <c r="S283" s="8"/>
      <c r="T283" s="8"/>
      <c r="U283" s="8"/>
      <c r="V283" s="1"/>
    </row>
    <row r="284" spans="2:66" ht="12.75" hidden="1" customHeight="1" x14ac:dyDescent="0.3">
      <c r="B284" s="1"/>
      <c r="C284" s="6" t="s">
        <v>89</v>
      </c>
      <c r="D284" s="1"/>
      <c r="E284" s="1"/>
      <c r="F284" s="1"/>
      <c r="G284" s="1"/>
      <c r="H284" s="1"/>
      <c r="I284" s="8"/>
      <c r="J284" s="37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1"/>
    </row>
    <row r="285" spans="2:66" ht="12.75" hidden="1" customHeight="1" x14ac:dyDescent="0.3">
      <c r="B285" s="1"/>
      <c r="C285" s="6" t="s">
        <v>90</v>
      </c>
      <c r="D285" s="1"/>
      <c r="E285" s="1"/>
      <c r="F285" s="1"/>
      <c r="G285" s="1"/>
      <c r="H285" s="1"/>
      <c r="I285" s="8"/>
      <c r="J285" s="16"/>
      <c r="K285" s="16"/>
      <c r="L285" s="16"/>
      <c r="M285" s="16"/>
      <c r="N285" s="16"/>
      <c r="O285" s="16"/>
      <c r="P285" s="8"/>
      <c r="Q285" s="8"/>
      <c r="R285" s="8"/>
      <c r="S285" s="8"/>
      <c r="T285" s="8"/>
      <c r="U285" s="8"/>
      <c r="V285" s="1"/>
    </row>
    <row r="286" spans="2:66" ht="12.75" hidden="1" customHeight="1" x14ac:dyDescent="0.3">
      <c r="B286" s="1"/>
      <c r="C286" s="6" t="s">
        <v>91</v>
      </c>
      <c r="D286" s="1"/>
      <c r="E286" s="1"/>
      <c r="F286" s="1"/>
      <c r="G286" s="1"/>
      <c r="H286" s="1"/>
      <c r="I286" s="8"/>
      <c r="J286" s="16"/>
      <c r="K286" s="16"/>
      <c r="L286" s="16"/>
      <c r="M286" s="16"/>
      <c r="N286" s="16"/>
      <c r="O286" s="16"/>
      <c r="P286" s="8"/>
      <c r="Q286" s="8"/>
      <c r="R286" s="8"/>
      <c r="S286" s="8"/>
      <c r="T286" s="8"/>
      <c r="U286" s="8"/>
      <c r="V286" s="1"/>
    </row>
    <row r="287" spans="2:66" ht="12.75" hidden="1" customHeight="1" x14ac:dyDescent="0.3">
      <c r="B287" s="1"/>
      <c r="C287" s="6" t="s">
        <v>92</v>
      </c>
      <c r="D287" s="1"/>
      <c r="E287" s="1"/>
      <c r="F287" s="1"/>
      <c r="G287" s="1"/>
      <c r="H287" s="1"/>
      <c r="I287" s="8"/>
      <c r="J287" s="39"/>
      <c r="K287" s="39"/>
      <c r="L287" s="39"/>
      <c r="M287" s="39"/>
      <c r="N287" s="39"/>
      <c r="O287" s="39"/>
      <c r="P287" s="8"/>
      <c r="Q287" s="8"/>
      <c r="R287" s="8"/>
      <c r="S287" s="8"/>
      <c r="T287" s="8"/>
      <c r="U287" s="8"/>
      <c r="V287" s="1"/>
    </row>
    <row r="288" spans="2:66" ht="12.75" hidden="1" customHeight="1" x14ac:dyDescent="0.3">
      <c r="B288" s="1"/>
      <c r="C288" s="6" t="s">
        <v>93</v>
      </c>
      <c r="D288" s="1"/>
      <c r="E288" s="1"/>
      <c r="F288" s="1"/>
      <c r="G288" s="1"/>
      <c r="H288" s="1"/>
      <c r="I288" s="8"/>
      <c r="J288" s="40"/>
      <c r="K288" s="40"/>
      <c r="L288" s="40"/>
      <c r="M288" s="40"/>
      <c r="N288" s="40"/>
      <c r="O288" s="40"/>
      <c r="P288" s="8"/>
      <c r="Q288" s="8"/>
      <c r="R288" s="8"/>
      <c r="S288" s="8"/>
      <c r="T288" s="8"/>
      <c r="U288" s="8"/>
      <c r="V288" s="1"/>
    </row>
    <row r="289" spans="2:22" ht="12.75" hidden="1" customHeight="1" x14ac:dyDescent="0.3">
      <c r="B289" s="1"/>
      <c r="C289" s="6" t="s">
        <v>94</v>
      </c>
      <c r="D289" s="1"/>
      <c r="E289" s="1"/>
      <c r="F289" s="1"/>
      <c r="G289" s="1"/>
      <c r="H289" s="1"/>
      <c r="I289" s="8"/>
      <c r="J289" s="40"/>
      <c r="K289" s="40"/>
      <c r="L289" s="40"/>
      <c r="M289" s="40"/>
      <c r="N289" s="40"/>
      <c r="O289" s="40"/>
      <c r="P289" s="8"/>
      <c r="Q289" s="8"/>
      <c r="R289" s="8"/>
      <c r="S289" s="8"/>
      <c r="T289" s="8"/>
      <c r="U289" s="8"/>
      <c r="V289" s="1"/>
    </row>
    <row r="290" spans="2:22" ht="12.75" hidden="1" customHeight="1" x14ac:dyDescent="0.3">
      <c r="B290" s="1"/>
      <c r="C290" s="6" t="s">
        <v>95</v>
      </c>
      <c r="D290" s="1"/>
      <c r="E290" s="1"/>
      <c r="F290" s="1"/>
      <c r="G290" s="1"/>
      <c r="H290" s="1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1"/>
    </row>
    <row r="291" spans="2:22" ht="12.75" hidden="1" customHeight="1" x14ac:dyDescent="0.3">
      <c r="B291" s="1"/>
      <c r="C291" s="6" t="s">
        <v>96</v>
      </c>
      <c r="D291" s="1"/>
      <c r="E291" s="1"/>
      <c r="F291" s="1"/>
      <c r="G291" s="1"/>
      <c r="H291" s="1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1"/>
    </row>
    <row r="292" spans="2:22" ht="12.75" hidden="1" customHeight="1" x14ac:dyDescent="0.3">
      <c r="B292" s="1"/>
      <c r="C292" s="6" t="s">
        <v>97</v>
      </c>
      <c r="D292" s="1"/>
      <c r="E292" s="1"/>
      <c r="F292" s="1"/>
      <c r="G292" s="1"/>
      <c r="H292" s="1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1"/>
    </row>
    <row r="293" spans="2:22" ht="12.75" hidden="1" customHeight="1" x14ac:dyDescent="0.3">
      <c r="B293" s="1"/>
      <c r="C293" s="6" t="s">
        <v>98</v>
      </c>
      <c r="D293" s="1"/>
      <c r="E293" s="1"/>
      <c r="F293" s="1"/>
      <c r="G293" s="1"/>
      <c r="H293" s="1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1"/>
    </row>
    <row r="294" spans="2:22" ht="12.75" hidden="1" customHeight="1" x14ac:dyDescent="0.3">
      <c r="B294" s="1"/>
      <c r="C294" s="6" t="s">
        <v>99</v>
      </c>
      <c r="D294" s="1"/>
      <c r="E294" s="1"/>
      <c r="F294" s="1"/>
      <c r="G294" s="1"/>
      <c r="H294" s="1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1"/>
    </row>
    <row r="295" spans="2:22" ht="12.75" hidden="1" customHeight="1" x14ac:dyDescent="0.3">
      <c r="B295" s="1"/>
      <c r="C295" s="6" t="s">
        <v>100</v>
      </c>
      <c r="D295" s="1"/>
      <c r="E295" s="1"/>
      <c r="F295" s="1"/>
      <c r="G295" s="1"/>
      <c r="H295" s="1"/>
      <c r="I295" s="8"/>
      <c r="J295" s="38"/>
      <c r="K295" s="38"/>
      <c r="L295" s="38"/>
      <c r="M295" s="38"/>
      <c r="N295" s="38"/>
      <c r="O295" s="38"/>
      <c r="P295" s="8"/>
      <c r="Q295" s="8"/>
      <c r="R295" s="8"/>
      <c r="S295" s="8"/>
      <c r="T295" s="8"/>
      <c r="U295" s="8"/>
      <c r="V295" s="1"/>
    </row>
    <row r="296" spans="2:22" ht="12.75" hidden="1" customHeight="1" x14ac:dyDescent="0.3">
      <c r="B296" s="1"/>
      <c r="C296" s="6" t="s">
        <v>101</v>
      </c>
      <c r="D296" s="1"/>
      <c r="E296" s="1"/>
      <c r="F296" s="1"/>
      <c r="G296" s="1"/>
      <c r="H296" s="1"/>
      <c r="I296" s="8"/>
      <c r="J296" s="37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1"/>
    </row>
    <row r="297" spans="2:22" ht="12.75" hidden="1" customHeight="1" x14ac:dyDescent="0.3">
      <c r="B297" s="1"/>
      <c r="C297" s="6" t="s">
        <v>102</v>
      </c>
      <c r="D297" s="1"/>
      <c r="E297" s="1"/>
      <c r="F297" s="1"/>
      <c r="G297" s="1"/>
      <c r="H297" s="1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1"/>
    </row>
    <row r="298" spans="2:22" ht="12.75" hidden="1" customHeight="1" x14ac:dyDescent="0.3">
      <c r="B298" s="1"/>
      <c r="C298" s="6" t="s">
        <v>103</v>
      </c>
      <c r="D298" s="1"/>
      <c r="E298" s="1"/>
      <c r="F298" s="1"/>
      <c r="G298" s="1"/>
      <c r="H298" s="1"/>
      <c r="I298" s="8"/>
      <c r="J298" s="16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1"/>
    </row>
    <row r="299" spans="2:22" ht="12.75" hidden="1" customHeight="1" x14ac:dyDescent="0.3">
      <c r="B299" s="1"/>
      <c r="C299" s="6" t="s">
        <v>104</v>
      </c>
      <c r="D299" s="1"/>
      <c r="E299" s="1"/>
      <c r="F299" s="1"/>
      <c r="G299" s="1"/>
      <c r="H299" s="1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1"/>
    </row>
    <row r="300" spans="2:22" ht="12.75" hidden="1" customHeight="1" x14ac:dyDescent="0.3">
      <c r="B300" s="1"/>
      <c r="C300" s="6" t="s">
        <v>105</v>
      </c>
      <c r="D300" s="1"/>
      <c r="E300" s="1"/>
      <c r="F300" s="1"/>
      <c r="G300" s="1"/>
      <c r="H300" s="1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1"/>
    </row>
    <row r="301" spans="2:22" ht="12.75" hidden="1" customHeight="1" x14ac:dyDescent="0.3">
      <c r="B301" s="1"/>
      <c r="C301" s="6" t="s">
        <v>106</v>
      </c>
      <c r="D301" s="1"/>
      <c r="E301" s="1"/>
      <c r="F301" s="1"/>
      <c r="G301" s="1"/>
      <c r="H301" s="1"/>
      <c r="I301" s="8"/>
      <c r="J301" s="87"/>
      <c r="K301" s="87"/>
      <c r="L301" s="87"/>
      <c r="M301" s="87"/>
      <c r="N301" s="87"/>
      <c r="O301" s="8"/>
      <c r="P301" s="8"/>
      <c r="Q301" s="8"/>
      <c r="R301" s="8"/>
      <c r="S301" s="8"/>
      <c r="T301" s="8"/>
      <c r="U301" s="8"/>
      <c r="V301" s="1"/>
    </row>
    <row r="302" spans="2:22" ht="12.75" hidden="1" customHeight="1" x14ac:dyDescent="0.3">
      <c r="B302" s="1"/>
      <c r="C302" s="6" t="s">
        <v>107</v>
      </c>
      <c r="D302" s="1"/>
      <c r="E302" s="1"/>
      <c r="F302" s="1"/>
      <c r="G302" s="1"/>
      <c r="H302" s="1"/>
      <c r="I302" s="8"/>
      <c r="J302" s="87"/>
      <c r="K302" s="87"/>
      <c r="L302" s="87"/>
      <c r="M302" s="87"/>
      <c r="N302" s="87"/>
      <c r="O302" s="8"/>
      <c r="P302" s="8"/>
      <c r="Q302" s="8"/>
      <c r="R302" s="8"/>
      <c r="S302" s="8"/>
      <c r="T302" s="8"/>
      <c r="U302" s="8"/>
      <c r="V302" s="1"/>
    </row>
    <row r="303" spans="2:22" ht="12.75" hidden="1" customHeight="1" x14ac:dyDescent="0.3">
      <c r="B303" s="1"/>
      <c r="C303" s="6" t="s">
        <v>108</v>
      </c>
      <c r="D303" s="1"/>
      <c r="E303" s="1"/>
      <c r="F303" s="1"/>
      <c r="G303" s="1"/>
      <c r="H303" s="1"/>
      <c r="I303" s="8"/>
      <c r="J303" s="87"/>
      <c r="K303" s="87"/>
      <c r="L303" s="87"/>
      <c r="M303" s="87"/>
      <c r="N303" s="87"/>
      <c r="O303" s="8"/>
      <c r="P303" s="8"/>
      <c r="Q303" s="8"/>
      <c r="R303" s="8"/>
      <c r="S303" s="8"/>
      <c r="T303" s="8"/>
      <c r="U303" s="8"/>
      <c r="V303" s="1"/>
    </row>
    <row r="304" spans="2:22" ht="12.75" hidden="1" customHeight="1" x14ac:dyDescent="0.3">
      <c r="B304" s="1"/>
      <c r="C304" s="6" t="s">
        <v>109</v>
      </c>
      <c r="D304" s="1"/>
      <c r="E304" s="1"/>
      <c r="F304" s="1"/>
      <c r="G304" s="1"/>
      <c r="H304" s="1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1"/>
    </row>
    <row r="305" spans="2:22" ht="12.75" hidden="1" customHeight="1" x14ac:dyDescent="0.3">
      <c r="B305" s="1"/>
      <c r="C305" s="6" t="s">
        <v>110</v>
      </c>
      <c r="D305" s="1"/>
      <c r="E305" s="1"/>
      <c r="F305" s="1"/>
      <c r="G305" s="1"/>
      <c r="H305" s="1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1"/>
    </row>
    <row r="306" spans="2:22" ht="12.75" hidden="1" customHeight="1" x14ac:dyDescent="0.3">
      <c r="B306" s="1"/>
      <c r="C306" s="6" t="s">
        <v>111</v>
      </c>
      <c r="D306" s="1"/>
      <c r="E306" s="1"/>
      <c r="F306" s="1"/>
      <c r="G306" s="1"/>
      <c r="H306" s="1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1"/>
    </row>
    <row r="307" spans="2:22" ht="12.75" hidden="1" customHeight="1" x14ac:dyDescent="0.3">
      <c r="B307" s="1"/>
      <c r="C307" s="6" t="s">
        <v>112</v>
      </c>
      <c r="D307" s="1"/>
      <c r="E307" s="1"/>
      <c r="F307" s="1"/>
      <c r="G307" s="1"/>
      <c r="H307" s="1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1"/>
    </row>
    <row r="308" spans="2:22" ht="12.75" hidden="1" customHeight="1" x14ac:dyDescent="0.3">
      <c r="B308" s="1"/>
      <c r="C308" s="6" t="s">
        <v>113</v>
      </c>
      <c r="D308" s="1"/>
      <c r="E308" s="1"/>
      <c r="F308" s="1"/>
      <c r="G308" s="1"/>
      <c r="H308" s="1"/>
      <c r="I308" s="8"/>
      <c r="J308" s="8"/>
      <c r="K308" s="8"/>
      <c r="L308" s="8"/>
      <c r="M308" s="8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2.75" hidden="1" customHeight="1" x14ac:dyDescent="0.3">
      <c r="B309" s="1"/>
      <c r="C309" s="6" t="s">
        <v>114</v>
      </c>
      <c r="D309" s="1"/>
      <c r="E309" s="1"/>
      <c r="F309" s="1"/>
      <c r="G309" s="1"/>
      <c r="H309" s="1"/>
      <c r="I309" s="38"/>
      <c r="J309" s="38"/>
      <c r="K309" s="38"/>
      <c r="L309" s="8"/>
      <c r="M309" s="8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2.75" hidden="1" customHeight="1" x14ac:dyDescent="0.3">
      <c r="B310" s="1"/>
      <c r="C310" s="6" t="s">
        <v>115</v>
      </c>
      <c r="D310" s="1"/>
      <c r="E310" s="1"/>
      <c r="F310" s="1"/>
      <c r="G310" s="1"/>
      <c r="H310" s="1"/>
      <c r="I310" s="41"/>
      <c r="J310" s="37"/>
      <c r="K310" s="8"/>
      <c r="L310" s="8"/>
      <c r="M310" s="88" t="s">
        <v>511</v>
      </c>
      <c r="N310" s="83" t="s">
        <v>512</v>
      </c>
      <c r="O310" s="83" t="s">
        <v>513</v>
      </c>
      <c r="P310" s="83" t="s">
        <v>454</v>
      </c>
      <c r="Q310" s="83" t="s">
        <v>454</v>
      </c>
      <c r="R310" s="83" t="s">
        <v>456</v>
      </c>
      <c r="S310" s="83" t="s">
        <v>457</v>
      </c>
      <c r="T310" s="83" t="s">
        <v>458</v>
      </c>
      <c r="U310" s="83" t="s">
        <v>459</v>
      </c>
      <c r="V310" s="1"/>
    </row>
    <row r="311" spans="2:22" ht="12.75" hidden="1" customHeight="1" x14ac:dyDescent="0.3">
      <c r="B311" s="1"/>
      <c r="C311" s="6" t="s">
        <v>116</v>
      </c>
      <c r="D311" s="1"/>
      <c r="E311" s="1"/>
      <c r="F311" s="1"/>
      <c r="G311" s="1"/>
      <c r="H311" s="1"/>
      <c r="I311" s="8"/>
      <c r="J311" s="8"/>
      <c r="K311" s="8"/>
      <c r="L311" s="8"/>
      <c r="M311" s="89"/>
      <c r="N311" s="84"/>
      <c r="O311" s="84"/>
      <c r="P311" s="84"/>
      <c r="Q311" s="84"/>
      <c r="R311" s="84"/>
      <c r="S311" s="84"/>
      <c r="T311" s="84"/>
      <c r="U311" s="84"/>
      <c r="V311" s="1"/>
    </row>
    <row r="312" spans="2:22" ht="12.75" hidden="1" customHeight="1" x14ac:dyDescent="0.3">
      <c r="B312" s="1"/>
      <c r="C312" s="6" t="s">
        <v>117</v>
      </c>
      <c r="D312" s="1"/>
      <c r="E312" s="1"/>
      <c r="F312" s="1"/>
      <c r="G312" s="1"/>
      <c r="H312" s="1"/>
      <c r="I312" s="8"/>
      <c r="J312" s="8"/>
      <c r="K312" s="8"/>
      <c r="L312" s="8"/>
      <c r="M312" s="90"/>
      <c r="N312" s="85"/>
      <c r="O312" s="85"/>
      <c r="P312" s="85"/>
      <c r="Q312" s="85"/>
      <c r="R312" s="85"/>
      <c r="S312" s="85"/>
      <c r="T312" s="85"/>
      <c r="U312" s="85"/>
      <c r="V312" s="1"/>
    </row>
    <row r="313" spans="2:22" ht="12.75" hidden="1" customHeight="1" x14ac:dyDescent="0.3">
      <c r="B313" s="1"/>
      <c r="C313" s="6" t="s">
        <v>118</v>
      </c>
      <c r="D313" s="1"/>
      <c r="E313" s="1"/>
      <c r="F313" s="1"/>
      <c r="G313" s="1"/>
      <c r="H313" s="1"/>
      <c r="I313" s="16"/>
      <c r="J313" s="16"/>
      <c r="K313" s="16"/>
      <c r="L313" s="8"/>
      <c r="M313" s="42" t="s">
        <v>494</v>
      </c>
      <c r="N313" s="29">
        <f>IF(D5="Professore Ordinario",1,0)</f>
        <v>0</v>
      </c>
      <c r="O313" s="29">
        <f>IF(D5="Professore Straordinario a tempo determinato",1,0)</f>
        <v>0</v>
      </c>
      <c r="P313" s="29">
        <f>IF(D5="Professore Associato",1,0)</f>
        <v>0</v>
      </c>
      <c r="Q313" s="29">
        <f>IF(E5="Professore Associato",1,0)</f>
        <v>0</v>
      </c>
      <c r="R313" s="29">
        <f>IF(D5="Ricercatore a tempo determinato - tipo A",1,0)</f>
        <v>0</v>
      </c>
      <c r="S313" s="29">
        <f>IF(D5="Ricercatore a tempo determinato - tipo B",1,0)</f>
        <v>0</v>
      </c>
      <c r="T313" s="29">
        <f>IF(D5="Assegnista di ricerca",1,0)</f>
        <v>0</v>
      </c>
      <c r="U313" s="29">
        <f>IF(D5="Professore a contratto",1,0)</f>
        <v>0</v>
      </c>
      <c r="V313" s="1"/>
    </row>
    <row r="314" spans="2:22" ht="12.75" hidden="1" customHeight="1" x14ac:dyDescent="0.3">
      <c r="B314" s="1"/>
      <c r="C314" s="6" t="s">
        <v>119</v>
      </c>
      <c r="D314" s="1"/>
      <c r="E314" s="1"/>
      <c r="F314" s="1"/>
      <c r="G314" s="1"/>
      <c r="H314" s="1"/>
      <c r="I314" s="86"/>
      <c r="J314" s="87"/>
      <c r="K314" s="87"/>
      <c r="L314" s="8"/>
      <c r="M314" s="8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2.75" hidden="1" customHeight="1" x14ac:dyDescent="0.3">
      <c r="B315" s="1"/>
      <c r="C315" s="6" t="s">
        <v>120</v>
      </c>
      <c r="D315" s="1"/>
      <c r="E315" s="1"/>
      <c r="F315" s="1"/>
      <c r="G315" s="1"/>
      <c r="H315" s="1"/>
      <c r="I315" s="86"/>
      <c r="J315" s="87"/>
      <c r="K315" s="87"/>
      <c r="L315" s="8"/>
      <c r="M315" s="88" t="s">
        <v>514</v>
      </c>
      <c r="N315" s="83" t="s">
        <v>379</v>
      </c>
      <c r="O315" s="83" t="s">
        <v>380</v>
      </c>
      <c r="P315" s="1"/>
      <c r="Q315" s="1"/>
      <c r="R315" s="1"/>
      <c r="S315" s="1"/>
      <c r="T315" s="1"/>
      <c r="U315" s="1"/>
      <c r="V315" s="1"/>
    </row>
    <row r="316" spans="2:22" ht="12.75" hidden="1" customHeight="1" x14ac:dyDescent="0.3">
      <c r="B316" s="1"/>
      <c r="C316" s="6" t="s">
        <v>121</v>
      </c>
      <c r="D316" s="1"/>
      <c r="E316" s="1"/>
      <c r="F316" s="1"/>
      <c r="G316" s="1"/>
      <c r="H316" s="1"/>
      <c r="I316" s="86"/>
      <c r="J316" s="87"/>
      <c r="K316" s="87"/>
      <c r="L316" s="8"/>
      <c r="M316" s="89"/>
      <c r="N316" s="84"/>
      <c r="O316" s="84"/>
      <c r="P316" s="1"/>
      <c r="Q316" s="1"/>
      <c r="R316" s="1"/>
      <c r="S316" s="1"/>
      <c r="T316" s="1"/>
      <c r="U316" s="1"/>
      <c r="V316" s="1"/>
    </row>
    <row r="317" spans="2:22" ht="12.75" hidden="1" customHeight="1" x14ac:dyDescent="0.3">
      <c r="B317" s="1"/>
      <c r="C317" s="6" t="s">
        <v>122</v>
      </c>
      <c r="D317" s="1"/>
      <c r="E317" s="1"/>
      <c r="F317" s="1"/>
      <c r="G317" s="1"/>
      <c r="H317" s="1"/>
      <c r="I317" s="8"/>
      <c r="J317" s="8"/>
      <c r="K317" s="8"/>
      <c r="L317" s="8"/>
      <c r="M317" s="90"/>
      <c r="N317" s="85"/>
      <c r="O317" s="85"/>
      <c r="P317" s="1"/>
      <c r="Q317" s="1"/>
      <c r="R317" s="1"/>
      <c r="S317" s="1"/>
      <c r="T317" s="1"/>
      <c r="U317" s="1"/>
      <c r="V317" s="1"/>
    </row>
    <row r="318" spans="2:22" ht="12.75" hidden="1" customHeight="1" x14ac:dyDescent="0.3">
      <c r="B318" s="1"/>
      <c r="C318" s="6" t="s">
        <v>123</v>
      </c>
      <c r="D318" s="1"/>
      <c r="E318" s="1"/>
      <c r="F318" s="1"/>
      <c r="G318" s="1"/>
      <c r="H318" s="1"/>
      <c r="I318" s="8"/>
      <c r="J318" s="8"/>
      <c r="K318" s="8"/>
      <c r="L318" s="8"/>
      <c r="M318" s="42" t="s">
        <v>494</v>
      </c>
      <c r="N318" s="29">
        <f>IF(D10="Settore bibliometrico",1,0)</f>
        <v>0</v>
      </c>
      <c r="O318" s="29">
        <f>IF(D10="Settore non bibliometrico",1,0)</f>
        <v>0</v>
      </c>
      <c r="P318" s="1"/>
      <c r="Q318" s="1"/>
      <c r="R318" s="1"/>
      <c r="S318" s="1"/>
      <c r="T318" s="1"/>
      <c r="U318" s="1"/>
      <c r="V318" s="1"/>
    </row>
    <row r="319" spans="2:22" ht="12.75" hidden="1" customHeight="1" x14ac:dyDescent="0.35">
      <c r="B319" s="1"/>
      <c r="C319" s="6" t="s">
        <v>124</v>
      </c>
      <c r="D319" s="1"/>
      <c r="E319" s="1"/>
      <c r="F319" s="1"/>
      <c r="G319" s="1"/>
      <c r="H319" s="1"/>
      <c r="I319" s="8"/>
      <c r="J319" s="8"/>
      <c r="K319" s="8"/>
      <c r="L319" s="8"/>
      <c r="M319" s="43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2.75" hidden="1" customHeight="1" x14ac:dyDescent="0.35">
      <c r="B320" s="1"/>
      <c r="C320" s="6" t="s">
        <v>125</v>
      </c>
      <c r="D320" s="1"/>
      <c r="E320" s="1"/>
      <c r="F320" s="1"/>
      <c r="G320" s="1"/>
      <c r="H320" s="1"/>
      <c r="I320" s="38"/>
      <c r="J320" s="38"/>
      <c r="K320" s="38"/>
      <c r="L320" s="8"/>
      <c r="M320" s="43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2.75" hidden="1" customHeight="1" x14ac:dyDescent="0.3">
      <c r="B321" s="1"/>
      <c r="C321" s="6" t="s">
        <v>126</v>
      </c>
      <c r="D321" s="1"/>
      <c r="E321" s="1"/>
      <c r="F321" s="1"/>
      <c r="G321" s="1"/>
      <c r="H321" s="8"/>
      <c r="I321" s="8"/>
      <c r="J321" s="8"/>
      <c r="K321" s="8"/>
      <c r="L321" s="8"/>
      <c r="M321" s="8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2.75" hidden="1" customHeight="1" x14ac:dyDescent="0.3">
      <c r="B322" s="1"/>
      <c r="C322" s="6" t="s">
        <v>127</v>
      </c>
      <c r="D322" s="1"/>
      <c r="E322" s="1"/>
      <c r="F322" s="1"/>
      <c r="G322" s="1"/>
      <c r="H322" s="8"/>
      <c r="I322" s="16"/>
      <c r="J322" s="16"/>
      <c r="K322" s="16"/>
      <c r="L322" s="16"/>
      <c r="M322" s="16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2.75" hidden="1" customHeight="1" x14ac:dyDescent="0.3">
      <c r="B323" s="1"/>
      <c r="C323" s="6" t="s">
        <v>128</v>
      </c>
      <c r="D323" s="1"/>
      <c r="E323" s="1"/>
      <c r="F323" s="1"/>
      <c r="G323" s="1"/>
      <c r="H323" s="8"/>
      <c r="I323" s="8"/>
      <c r="J323" s="8"/>
      <c r="K323" s="8"/>
      <c r="L323" s="8"/>
      <c r="M323" s="8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2.75" hidden="1" customHeight="1" x14ac:dyDescent="0.3">
      <c r="B324" s="1"/>
      <c r="C324" s="6" t="s">
        <v>129</v>
      </c>
      <c r="D324" s="1"/>
      <c r="E324" s="1"/>
      <c r="F324" s="1"/>
      <c r="G324" s="1"/>
      <c r="H324" s="8"/>
      <c r="I324" s="16"/>
      <c r="J324" s="16"/>
      <c r="K324" s="16"/>
      <c r="L324" s="8"/>
      <c r="M324" s="8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2.75" hidden="1" customHeight="1" x14ac:dyDescent="0.3">
      <c r="B325" s="1"/>
      <c r="C325" s="6" t="s">
        <v>130</v>
      </c>
      <c r="D325" s="1"/>
      <c r="E325" s="1"/>
      <c r="F325" s="1"/>
      <c r="G325" s="1"/>
      <c r="H325" s="8"/>
      <c r="I325" s="16"/>
      <c r="J325" s="16"/>
      <c r="K325" s="16"/>
    </row>
    <row r="326" spans="2:22" ht="12.75" hidden="1" customHeight="1" x14ac:dyDescent="0.3">
      <c r="B326" s="1"/>
      <c r="C326" s="6" t="s">
        <v>131</v>
      </c>
      <c r="D326" s="1"/>
      <c r="E326" s="1"/>
      <c r="F326" s="1"/>
      <c r="G326" s="1"/>
      <c r="H326" s="8"/>
      <c r="I326" s="16"/>
      <c r="J326" s="16"/>
      <c r="K326" s="16"/>
    </row>
    <row r="327" spans="2:22" ht="12.75" hidden="1" customHeight="1" x14ac:dyDescent="0.3">
      <c r="B327" s="1"/>
      <c r="C327" s="6" t="s">
        <v>132</v>
      </c>
      <c r="D327" s="1"/>
      <c r="E327" s="1"/>
      <c r="F327" s="1"/>
      <c r="G327" s="1"/>
      <c r="H327" s="8"/>
      <c r="I327" s="72"/>
      <c r="J327" s="72"/>
      <c r="K327" s="73"/>
    </row>
    <row r="328" spans="2:22" ht="12.75" hidden="1" customHeight="1" x14ac:dyDescent="0.3">
      <c r="B328" s="1"/>
      <c r="C328" s="6" t="s">
        <v>133</v>
      </c>
      <c r="D328" s="1"/>
      <c r="E328" s="1"/>
      <c r="F328" s="1"/>
      <c r="G328" s="1"/>
      <c r="H328" s="8"/>
      <c r="I328" s="72"/>
      <c r="J328" s="72"/>
      <c r="K328" s="73"/>
    </row>
    <row r="329" spans="2:22" ht="12.75" hidden="1" customHeight="1" x14ac:dyDescent="0.3">
      <c r="B329" s="1"/>
      <c r="C329" s="6" t="s">
        <v>134</v>
      </c>
      <c r="D329" s="1"/>
      <c r="E329" s="1"/>
      <c r="F329" s="1"/>
      <c r="G329" s="1"/>
      <c r="H329" s="8"/>
      <c r="I329" s="72"/>
      <c r="J329" s="72"/>
      <c r="K329" s="73"/>
    </row>
    <row r="330" spans="2:22" ht="12.75" hidden="1" customHeight="1" x14ac:dyDescent="0.3">
      <c r="B330" s="1"/>
      <c r="C330" s="6" t="s">
        <v>135</v>
      </c>
      <c r="D330" s="1"/>
      <c r="E330" s="1"/>
      <c r="F330" s="1"/>
      <c r="G330" s="1"/>
      <c r="H330" s="8"/>
      <c r="I330" s="72"/>
      <c r="J330" s="72"/>
      <c r="K330" s="73"/>
    </row>
    <row r="331" spans="2:22" ht="12.75" hidden="1" customHeight="1" x14ac:dyDescent="0.3">
      <c r="B331" s="1"/>
      <c r="C331" s="6" t="s">
        <v>136</v>
      </c>
      <c r="D331" s="1"/>
      <c r="E331" s="1"/>
      <c r="F331" s="1"/>
      <c r="G331" s="1"/>
      <c r="H331" s="8"/>
      <c r="I331" s="72"/>
      <c r="J331" s="72"/>
      <c r="K331" s="73"/>
    </row>
    <row r="332" spans="2:22" ht="12.75" hidden="1" customHeight="1" x14ac:dyDescent="0.3">
      <c r="B332" s="1"/>
      <c r="C332" s="6" t="s">
        <v>137</v>
      </c>
      <c r="D332" s="1"/>
      <c r="E332" s="1"/>
      <c r="F332" s="1"/>
      <c r="G332" s="1"/>
      <c r="H332" s="8"/>
      <c r="I332" s="72"/>
      <c r="J332" s="72"/>
      <c r="K332" s="73"/>
    </row>
    <row r="333" spans="2:22" ht="12.75" hidden="1" customHeight="1" x14ac:dyDescent="0.3">
      <c r="B333" s="1"/>
      <c r="C333" s="6" t="s">
        <v>138</v>
      </c>
      <c r="D333" s="1"/>
      <c r="E333" s="1"/>
      <c r="F333" s="1"/>
      <c r="G333" s="1"/>
      <c r="H333" s="8"/>
      <c r="I333" s="72"/>
      <c r="J333" s="72"/>
      <c r="K333" s="73"/>
    </row>
    <row r="334" spans="2:22" ht="12.75" hidden="1" customHeight="1" x14ac:dyDescent="0.3">
      <c r="B334" s="1"/>
      <c r="C334" s="6" t="s">
        <v>139</v>
      </c>
      <c r="D334" s="1"/>
      <c r="E334" s="1"/>
      <c r="F334" s="1"/>
      <c r="G334" s="1"/>
      <c r="H334" s="8"/>
      <c r="I334" s="72"/>
      <c r="J334" s="72"/>
      <c r="K334" s="73"/>
    </row>
    <row r="335" spans="2:22" ht="12.75" hidden="1" customHeight="1" x14ac:dyDescent="0.3">
      <c r="B335" s="1"/>
      <c r="C335" s="6" t="s">
        <v>140</v>
      </c>
      <c r="D335" s="1"/>
      <c r="E335" s="1"/>
      <c r="F335" s="1"/>
      <c r="G335" s="1"/>
      <c r="H335" s="8"/>
      <c r="I335" s="8"/>
      <c r="J335" s="8"/>
      <c r="K335" s="8"/>
    </row>
    <row r="336" spans="2:22" ht="12.75" hidden="1" customHeight="1" x14ac:dyDescent="0.3">
      <c r="B336" s="1"/>
      <c r="C336" s="6" t="s">
        <v>141</v>
      </c>
      <c r="D336" s="1"/>
      <c r="E336" s="1"/>
      <c r="F336" s="1"/>
      <c r="G336" s="1"/>
      <c r="H336" s="8"/>
      <c r="I336" s="16"/>
      <c r="J336" s="16"/>
      <c r="K336" s="16"/>
    </row>
    <row r="337" spans="2:22" ht="12.75" hidden="1" customHeight="1" x14ac:dyDescent="0.3">
      <c r="B337" s="1"/>
      <c r="C337" s="6" t="s">
        <v>142</v>
      </c>
      <c r="D337" s="1"/>
      <c r="E337" s="1"/>
      <c r="F337" s="1"/>
      <c r="G337" s="1"/>
      <c r="H337" s="8"/>
      <c r="I337" s="16"/>
      <c r="J337" s="16"/>
      <c r="K337" s="16"/>
    </row>
    <row r="338" spans="2:22" ht="12.75" hidden="1" customHeight="1" x14ac:dyDescent="0.35">
      <c r="B338" s="1"/>
      <c r="C338" s="6" t="s">
        <v>143</v>
      </c>
      <c r="D338" s="1"/>
      <c r="E338" s="1"/>
      <c r="F338" s="1"/>
      <c r="G338" s="1"/>
      <c r="H338" s="8"/>
      <c r="I338" s="16"/>
      <c r="J338" s="16"/>
      <c r="K338" s="16"/>
      <c r="L338" s="8"/>
      <c r="M338" s="43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2.75" hidden="1" customHeight="1" x14ac:dyDescent="0.35">
      <c r="B339" s="1"/>
      <c r="C339" s="6" t="s">
        <v>144</v>
      </c>
      <c r="D339" s="1"/>
      <c r="E339" s="1"/>
      <c r="F339" s="1"/>
      <c r="G339" s="1"/>
      <c r="H339" s="8"/>
      <c r="I339" s="16"/>
      <c r="J339" s="16"/>
      <c r="K339" s="16"/>
      <c r="L339" s="8"/>
      <c r="M339" s="43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2.75" hidden="1" customHeight="1" x14ac:dyDescent="0.35">
      <c r="B340" s="1"/>
      <c r="C340" s="6" t="s">
        <v>145</v>
      </c>
      <c r="D340" s="1"/>
      <c r="E340" s="1"/>
      <c r="F340" s="1"/>
      <c r="G340" s="1"/>
      <c r="H340" s="8"/>
      <c r="I340" s="16"/>
      <c r="J340" s="16"/>
      <c r="K340" s="16"/>
      <c r="L340" s="8"/>
      <c r="M340" s="43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2.75" hidden="1" customHeight="1" x14ac:dyDescent="0.35">
      <c r="B341" s="1"/>
      <c r="C341" s="6" t="s">
        <v>146</v>
      </c>
      <c r="D341" s="1"/>
      <c r="E341" s="1"/>
      <c r="F341" s="1"/>
      <c r="G341" s="1"/>
      <c r="H341" s="1"/>
      <c r="L341" s="1"/>
      <c r="M341" s="7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2.75" hidden="1" customHeight="1" x14ac:dyDescent="0.3">
      <c r="B342" s="1"/>
      <c r="C342" s="6" t="s">
        <v>147</v>
      </c>
      <c r="D342" s="1"/>
      <c r="E342" s="1"/>
      <c r="F342" s="1"/>
      <c r="G342" s="1"/>
      <c r="H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2.75" hidden="1" customHeight="1" x14ac:dyDescent="0.3">
      <c r="B343" s="1"/>
      <c r="C343" s="6" t="s">
        <v>148</v>
      </c>
      <c r="D343" s="1"/>
      <c r="E343" s="1"/>
      <c r="F343" s="1"/>
      <c r="G343" s="1"/>
      <c r="H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2.75" hidden="1" customHeight="1" x14ac:dyDescent="0.3">
      <c r="B344" s="1"/>
      <c r="C344" s="6" t="s">
        <v>149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2.75" hidden="1" customHeight="1" x14ac:dyDescent="0.3">
      <c r="B345" s="1"/>
      <c r="C345" s="6" t="s">
        <v>150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2.75" hidden="1" customHeight="1" x14ac:dyDescent="0.3">
      <c r="B346" s="1"/>
      <c r="C346" s="6" t="s">
        <v>151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2.75" hidden="1" customHeight="1" x14ac:dyDescent="0.3">
      <c r="B347" s="1"/>
      <c r="C347" s="6" t="s">
        <v>152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2.75" hidden="1" customHeight="1" x14ac:dyDescent="0.3">
      <c r="B348" s="1"/>
      <c r="C348" s="6" t="s">
        <v>153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2.75" hidden="1" customHeight="1" x14ac:dyDescent="0.3">
      <c r="B349" s="1"/>
      <c r="C349" s="6" t="s">
        <v>154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2.75" hidden="1" customHeight="1" x14ac:dyDescent="0.3">
      <c r="B350" s="1"/>
      <c r="C350" s="6" t="s">
        <v>155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2.75" hidden="1" customHeight="1" x14ac:dyDescent="0.3">
      <c r="B351" s="1"/>
      <c r="C351" s="6" t="s">
        <v>156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2.75" hidden="1" customHeight="1" x14ac:dyDescent="0.3">
      <c r="B352" s="1"/>
      <c r="C352" s="6" t="s">
        <v>157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2.75" hidden="1" customHeight="1" x14ac:dyDescent="0.3">
      <c r="B353" s="1"/>
      <c r="C353" s="6" t="s">
        <v>158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2.75" hidden="1" customHeight="1" x14ac:dyDescent="0.3">
      <c r="B354" s="1"/>
      <c r="C354" s="6" t="s">
        <v>159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2.75" hidden="1" customHeight="1" x14ac:dyDescent="0.3">
      <c r="B355" s="1"/>
      <c r="C355" s="6" t="s">
        <v>160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2.75" hidden="1" customHeight="1" x14ac:dyDescent="0.3">
      <c r="B356" s="1"/>
      <c r="C356" s="6" t="s">
        <v>161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2.75" hidden="1" customHeight="1" x14ac:dyDescent="0.3">
      <c r="B357" s="1"/>
      <c r="C357" s="6" t="s">
        <v>162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2.75" hidden="1" customHeight="1" x14ac:dyDescent="0.3">
      <c r="B358" s="1"/>
      <c r="C358" s="6" t="s">
        <v>163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2.75" hidden="1" customHeight="1" x14ac:dyDescent="0.3">
      <c r="B359" s="1"/>
      <c r="C359" s="6" t="s">
        <v>164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2.75" hidden="1" customHeight="1" x14ac:dyDescent="0.3">
      <c r="B360" s="1"/>
      <c r="C360" s="6" t="s">
        <v>165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2.75" hidden="1" customHeight="1" x14ac:dyDescent="0.3">
      <c r="B361" s="1"/>
      <c r="C361" s="6" t="s">
        <v>166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2.75" hidden="1" customHeight="1" x14ac:dyDescent="0.3">
      <c r="B362" s="1"/>
      <c r="C362" s="6" t="s">
        <v>167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2.75" hidden="1" customHeight="1" x14ac:dyDescent="0.3">
      <c r="B363" s="1"/>
      <c r="C363" s="6" t="s">
        <v>168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2.75" hidden="1" customHeight="1" x14ac:dyDescent="0.3">
      <c r="B364" s="1"/>
      <c r="C364" s="6" t="s">
        <v>169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2.75" hidden="1" customHeight="1" x14ac:dyDescent="0.3">
      <c r="B365" s="1"/>
      <c r="C365" s="6" t="s">
        <v>170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2.75" hidden="1" customHeight="1" x14ac:dyDescent="0.3">
      <c r="B366" s="1"/>
      <c r="C366" s="6" t="s">
        <v>171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2.75" hidden="1" customHeight="1" x14ac:dyDescent="0.3">
      <c r="B367" s="1"/>
      <c r="C367" s="6" t="s">
        <v>172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2.75" hidden="1" customHeight="1" x14ac:dyDescent="0.3">
      <c r="B368" s="1"/>
      <c r="C368" s="6" t="s">
        <v>173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2.75" hidden="1" customHeight="1" x14ac:dyDescent="0.3">
      <c r="B369" s="1"/>
      <c r="C369" s="6" t="s">
        <v>174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2.75" hidden="1" customHeight="1" x14ac:dyDescent="0.3">
      <c r="B370" s="1"/>
      <c r="C370" s="6" t="s">
        <v>175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2.75" hidden="1" customHeight="1" x14ac:dyDescent="0.3">
      <c r="B371" s="1"/>
      <c r="C371" s="6" t="s">
        <v>176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2.75" hidden="1" customHeight="1" x14ac:dyDescent="0.3">
      <c r="B372" s="1"/>
      <c r="C372" s="6" t="s">
        <v>177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2.75" hidden="1" customHeight="1" x14ac:dyDescent="0.3">
      <c r="B373" s="1"/>
      <c r="C373" s="6" t="s">
        <v>178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2.75" hidden="1" customHeight="1" x14ac:dyDescent="0.3">
      <c r="B374" s="1"/>
      <c r="C374" s="6" t="s">
        <v>179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2.75" hidden="1" customHeight="1" x14ac:dyDescent="0.3">
      <c r="B375" s="1"/>
      <c r="C375" s="6" t="s">
        <v>180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2.75" hidden="1" customHeight="1" x14ac:dyDescent="0.3">
      <c r="B376" s="1"/>
      <c r="C376" s="6" t="s">
        <v>181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2.75" hidden="1" customHeight="1" x14ac:dyDescent="0.3">
      <c r="B377" s="1"/>
      <c r="C377" s="6" t="s">
        <v>182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2.75" hidden="1" customHeight="1" x14ac:dyDescent="0.3">
      <c r="B378" s="1"/>
      <c r="C378" s="6" t="s">
        <v>183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2.75" hidden="1" customHeight="1" x14ac:dyDescent="0.3">
      <c r="B379" s="1"/>
      <c r="C379" s="6" t="s">
        <v>184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2.75" hidden="1" customHeight="1" x14ac:dyDescent="0.3">
      <c r="B380" s="1"/>
      <c r="C380" s="6" t="s">
        <v>185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2.75" hidden="1" customHeight="1" x14ac:dyDescent="0.3">
      <c r="B381" s="1"/>
      <c r="C381" s="6" t="s">
        <v>186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2.75" hidden="1" customHeight="1" x14ac:dyDescent="0.3">
      <c r="B382" s="1"/>
      <c r="C382" s="6" t="s">
        <v>187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2.75" hidden="1" customHeight="1" x14ac:dyDescent="0.3">
      <c r="B383" s="1"/>
      <c r="C383" s="6" t="s">
        <v>188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2.75" hidden="1" customHeight="1" x14ac:dyDescent="0.3">
      <c r="B384" s="1"/>
      <c r="C384" s="6" t="s">
        <v>189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2.75" hidden="1" customHeight="1" x14ac:dyDescent="0.3">
      <c r="B385" s="1"/>
      <c r="C385" s="6" t="s">
        <v>190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2.75" hidden="1" customHeight="1" x14ac:dyDescent="0.3">
      <c r="B386" s="1"/>
      <c r="C386" s="6" t="s">
        <v>191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2.75" hidden="1" customHeight="1" x14ac:dyDescent="0.3">
      <c r="B387" s="1"/>
      <c r="C387" s="6" t="s">
        <v>192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2.75" hidden="1" customHeight="1" x14ac:dyDescent="0.3">
      <c r="B388" s="1"/>
      <c r="C388" s="6" t="s">
        <v>193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2.75" hidden="1" customHeight="1" x14ac:dyDescent="0.3">
      <c r="B389" s="1"/>
      <c r="C389" s="6" t="s">
        <v>194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2.75" hidden="1" customHeight="1" x14ac:dyDescent="0.3">
      <c r="B390" s="1"/>
      <c r="C390" s="6" t="s">
        <v>195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2.75" hidden="1" customHeight="1" x14ac:dyDescent="0.3">
      <c r="B391" s="1"/>
      <c r="C391" s="6" t="s">
        <v>196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2.75" hidden="1" customHeight="1" x14ac:dyDescent="0.3">
      <c r="B392" s="1"/>
      <c r="C392" s="6" t="s">
        <v>197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2.75" hidden="1" customHeight="1" x14ac:dyDescent="0.3">
      <c r="B393" s="1"/>
      <c r="C393" s="6" t="s">
        <v>198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2.75" hidden="1" customHeight="1" x14ac:dyDescent="0.3">
      <c r="B394" s="1"/>
      <c r="C394" s="6" t="s">
        <v>199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2.75" hidden="1" customHeight="1" x14ac:dyDescent="0.3">
      <c r="B395" s="1"/>
      <c r="C395" s="6" t="s">
        <v>200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2.75" hidden="1" customHeight="1" x14ac:dyDescent="0.3">
      <c r="B396" s="1"/>
      <c r="C396" s="6" t="s">
        <v>201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2.75" hidden="1" customHeight="1" x14ac:dyDescent="0.3">
      <c r="B397" s="1"/>
      <c r="C397" s="6" t="s">
        <v>202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2.75" hidden="1" customHeight="1" x14ac:dyDescent="0.3">
      <c r="B398" s="1"/>
      <c r="C398" s="6" t="s">
        <v>203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2.75" hidden="1" customHeight="1" x14ac:dyDescent="0.3">
      <c r="B399" s="1"/>
      <c r="C399" s="6" t="s">
        <v>204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2.75" hidden="1" customHeight="1" x14ac:dyDescent="0.3">
      <c r="B400" s="1"/>
      <c r="C400" s="6" t="s">
        <v>205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2.75" hidden="1" customHeight="1" x14ac:dyDescent="0.3">
      <c r="B401" s="1"/>
      <c r="C401" s="6" t="s">
        <v>206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2.75" hidden="1" customHeight="1" x14ac:dyDescent="0.3">
      <c r="B402" s="1"/>
      <c r="C402" s="6" t="s">
        <v>207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2.75" hidden="1" customHeight="1" x14ac:dyDescent="0.3">
      <c r="B403" s="1"/>
      <c r="C403" s="6" t="s">
        <v>208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2.75" hidden="1" customHeight="1" x14ac:dyDescent="0.3">
      <c r="B404" s="1"/>
      <c r="C404" s="6" t="s">
        <v>209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2.75" hidden="1" customHeight="1" x14ac:dyDescent="0.3">
      <c r="B405" s="1"/>
      <c r="C405" s="6" t="s">
        <v>210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2.75" hidden="1" customHeight="1" x14ac:dyDescent="0.3">
      <c r="B406" s="1"/>
      <c r="C406" s="6" t="s">
        <v>211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2.75" hidden="1" customHeight="1" x14ac:dyDescent="0.3">
      <c r="B407" s="1"/>
      <c r="C407" s="6" t="s">
        <v>212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2.75" hidden="1" customHeight="1" x14ac:dyDescent="0.3">
      <c r="B408" s="1"/>
      <c r="C408" s="6" t="s">
        <v>213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2.75" hidden="1" customHeight="1" x14ac:dyDescent="0.3">
      <c r="B409" s="1"/>
      <c r="C409" s="6" t="s">
        <v>214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2.75" hidden="1" customHeight="1" x14ac:dyDescent="0.3">
      <c r="B410" s="1"/>
      <c r="C410" s="6" t="s">
        <v>215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2.75" hidden="1" customHeight="1" x14ac:dyDescent="0.3">
      <c r="B411" s="1"/>
      <c r="C411" s="6" t="s">
        <v>216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2.75" hidden="1" customHeight="1" x14ac:dyDescent="0.3">
      <c r="B412" s="1"/>
      <c r="C412" s="6" t="s">
        <v>217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2.75" hidden="1" customHeight="1" x14ac:dyDescent="0.3">
      <c r="B413" s="1"/>
      <c r="C413" s="6" t="s">
        <v>218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2.75" hidden="1" customHeight="1" x14ac:dyDescent="0.3">
      <c r="B414" s="1"/>
      <c r="C414" s="6" t="s">
        <v>219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2.75" hidden="1" customHeight="1" x14ac:dyDescent="0.3">
      <c r="B415" s="1"/>
      <c r="C415" s="6" t="s">
        <v>220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2.75" hidden="1" customHeight="1" x14ac:dyDescent="0.3">
      <c r="B416" s="1"/>
      <c r="C416" s="6" t="s">
        <v>221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2.75" hidden="1" customHeight="1" x14ac:dyDescent="0.3">
      <c r="B417" s="1"/>
      <c r="C417" s="6" t="s">
        <v>222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2.75" hidden="1" customHeight="1" x14ac:dyDescent="0.3">
      <c r="B418" s="1"/>
      <c r="C418" s="6" t="s">
        <v>223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2.75" hidden="1" customHeight="1" x14ac:dyDescent="0.3">
      <c r="B419" s="1"/>
      <c r="C419" s="6" t="s">
        <v>224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2.75" hidden="1" customHeight="1" x14ac:dyDescent="0.3">
      <c r="B420" s="1"/>
      <c r="C420" s="6" t="s">
        <v>225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2.75" hidden="1" customHeight="1" x14ac:dyDescent="0.3">
      <c r="B421" s="1"/>
      <c r="C421" s="6" t="s">
        <v>226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2.75" hidden="1" customHeight="1" x14ac:dyDescent="0.3">
      <c r="B422" s="1"/>
      <c r="C422" s="6" t="s">
        <v>227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2.75" hidden="1" customHeight="1" x14ac:dyDescent="0.3">
      <c r="B423" s="1"/>
      <c r="C423" s="6" t="s">
        <v>228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2.75" hidden="1" customHeight="1" x14ac:dyDescent="0.3">
      <c r="B424" s="1"/>
      <c r="C424" s="6" t="s">
        <v>229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2.75" hidden="1" customHeight="1" x14ac:dyDescent="0.3">
      <c r="B425" s="1"/>
      <c r="C425" s="6" t="s">
        <v>230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2.75" hidden="1" customHeight="1" x14ac:dyDescent="0.3">
      <c r="B426" s="1"/>
      <c r="C426" s="6" t="s">
        <v>231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2.75" hidden="1" customHeight="1" x14ac:dyDescent="0.3">
      <c r="B427" s="1"/>
      <c r="C427" s="6" t="s">
        <v>232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2.75" hidden="1" customHeight="1" x14ac:dyDescent="0.3">
      <c r="B428" s="1"/>
      <c r="C428" s="6" t="s">
        <v>233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2.75" hidden="1" customHeight="1" x14ac:dyDescent="0.3">
      <c r="B429" s="1"/>
      <c r="C429" s="6" t="s">
        <v>234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2.75" hidden="1" customHeight="1" x14ac:dyDescent="0.3">
      <c r="B430" s="1"/>
      <c r="C430" s="6" t="s">
        <v>235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2.75" hidden="1" customHeight="1" x14ac:dyDescent="0.3">
      <c r="B431" s="1"/>
      <c r="C431" s="6" t="s">
        <v>236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2.75" hidden="1" customHeight="1" x14ac:dyDescent="0.3">
      <c r="B432" s="1"/>
      <c r="C432" s="6" t="s">
        <v>237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2.75" hidden="1" customHeight="1" x14ac:dyDescent="0.3">
      <c r="B433" s="1"/>
      <c r="C433" s="6" t="s">
        <v>238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2.75" hidden="1" customHeight="1" x14ac:dyDescent="0.3">
      <c r="B434" s="1"/>
      <c r="C434" s="6" t="s">
        <v>239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2.75" hidden="1" customHeight="1" x14ac:dyDescent="0.3">
      <c r="B435" s="1"/>
      <c r="C435" s="6" t="s">
        <v>240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2.75" hidden="1" customHeight="1" x14ac:dyDescent="0.3">
      <c r="B436" s="1"/>
      <c r="C436" s="6" t="s">
        <v>241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2.75" hidden="1" customHeight="1" x14ac:dyDescent="0.3">
      <c r="B437" s="1"/>
      <c r="C437" s="6" t="s">
        <v>242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2.75" hidden="1" customHeight="1" x14ac:dyDescent="0.3">
      <c r="B438" s="1"/>
      <c r="C438" s="6" t="s">
        <v>243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2.75" hidden="1" customHeight="1" x14ac:dyDescent="0.3">
      <c r="B439" s="1"/>
      <c r="C439" s="6" t="s">
        <v>244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2.75" hidden="1" customHeight="1" x14ac:dyDescent="0.3">
      <c r="B440" s="1"/>
      <c r="C440" s="6" t="s">
        <v>245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2.75" hidden="1" customHeight="1" x14ac:dyDescent="0.3">
      <c r="B441" s="1"/>
      <c r="C441" s="6" t="s">
        <v>246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2.75" hidden="1" customHeight="1" x14ac:dyDescent="0.3">
      <c r="B442" s="1"/>
      <c r="C442" s="6" t="s">
        <v>247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2.75" hidden="1" customHeight="1" x14ac:dyDescent="0.3">
      <c r="B443" s="1"/>
      <c r="C443" s="6" t="s">
        <v>248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2.75" hidden="1" customHeight="1" x14ac:dyDescent="0.3">
      <c r="B444" s="1"/>
      <c r="C444" s="6" t="s">
        <v>249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2.75" hidden="1" customHeight="1" x14ac:dyDescent="0.3">
      <c r="B445" s="1"/>
      <c r="C445" s="6" t="s">
        <v>250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2.75" hidden="1" customHeight="1" x14ac:dyDescent="0.3">
      <c r="B446" s="1"/>
      <c r="C446" s="6" t="s">
        <v>251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2.75" hidden="1" customHeight="1" x14ac:dyDescent="0.3">
      <c r="B447" s="1"/>
      <c r="C447" s="6" t="s">
        <v>252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2.75" hidden="1" customHeight="1" x14ac:dyDescent="0.3">
      <c r="B448" s="1"/>
      <c r="C448" s="6" t="s">
        <v>253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2.75" hidden="1" customHeight="1" x14ac:dyDescent="0.3">
      <c r="B449" s="1"/>
      <c r="C449" s="6" t="s">
        <v>254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2.75" hidden="1" customHeight="1" x14ac:dyDescent="0.3">
      <c r="B450" s="1"/>
      <c r="C450" s="6" t="s">
        <v>255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2.75" hidden="1" customHeight="1" x14ac:dyDescent="0.3">
      <c r="B451" s="1"/>
      <c r="C451" s="6" t="s">
        <v>256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2.75" hidden="1" customHeight="1" x14ac:dyDescent="0.3">
      <c r="B452" s="1"/>
      <c r="C452" s="6" t="s">
        <v>257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2.75" hidden="1" customHeight="1" x14ac:dyDescent="0.3">
      <c r="B453" s="1"/>
      <c r="C453" s="6" t="s">
        <v>258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2.75" hidden="1" customHeight="1" x14ac:dyDescent="0.3">
      <c r="B454" s="1"/>
      <c r="C454" s="6" t="s">
        <v>259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2.75" hidden="1" customHeight="1" x14ac:dyDescent="0.3">
      <c r="B455" s="1"/>
      <c r="C455" s="6" t="s">
        <v>260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2.75" hidden="1" customHeight="1" x14ac:dyDescent="0.3">
      <c r="B456" s="1"/>
      <c r="C456" s="6" t="s">
        <v>261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2.75" hidden="1" customHeight="1" x14ac:dyDescent="0.3">
      <c r="B457" s="1"/>
      <c r="C457" s="6" t="s">
        <v>262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2.75" hidden="1" customHeight="1" x14ac:dyDescent="0.3">
      <c r="B458" s="1"/>
      <c r="C458" s="6" t="s">
        <v>263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2.75" hidden="1" customHeight="1" x14ac:dyDescent="0.3">
      <c r="B459" s="1"/>
      <c r="C459" s="6" t="s">
        <v>264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2.75" hidden="1" customHeight="1" x14ac:dyDescent="0.3">
      <c r="B460" s="1"/>
      <c r="C460" s="6" t="s">
        <v>265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2.75" hidden="1" customHeight="1" x14ac:dyDescent="0.3">
      <c r="B461" s="1"/>
      <c r="C461" s="6" t="s">
        <v>266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2.75" hidden="1" customHeight="1" x14ac:dyDescent="0.3">
      <c r="B462" s="1"/>
      <c r="C462" s="6" t="s">
        <v>267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2.75" hidden="1" customHeight="1" x14ac:dyDescent="0.3">
      <c r="B463" s="1"/>
      <c r="C463" s="6" t="s">
        <v>268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2.75" hidden="1" customHeight="1" x14ac:dyDescent="0.3">
      <c r="B464" s="1"/>
      <c r="C464" s="6" t="s">
        <v>269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2.75" hidden="1" customHeight="1" x14ac:dyDescent="0.3">
      <c r="B465" s="1"/>
      <c r="C465" s="6" t="s">
        <v>270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2.75" hidden="1" customHeight="1" x14ac:dyDescent="0.3">
      <c r="B466" s="1"/>
      <c r="C466" s="6" t="s">
        <v>271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2.75" hidden="1" customHeight="1" x14ac:dyDescent="0.3">
      <c r="B467" s="1"/>
      <c r="C467" s="6" t="s">
        <v>272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2.75" hidden="1" customHeight="1" x14ac:dyDescent="0.3">
      <c r="B468" s="1"/>
      <c r="C468" s="6" t="s">
        <v>273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2.75" hidden="1" customHeight="1" x14ac:dyDescent="0.3">
      <c r="B469" s="1"/>
      <c r="C469" s="6" t="s">
        <v>274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2.75" hidden="1" customHeight="1" x14ac:dyDescent="0.3">
      <c r="B470" s="1"/>
      <c r="C470" s="6" t="s">
        <v>275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2.75" hidden="1" customHeight="1" x14ac:dyDescent="0.3">
      <c r="B471" s="1"/>
      <c r="C471" s="6" t="s">
        <v>276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2.75" hidden="1" customHeight="1" x14ac:dyDescent="0.3">
      <c r="B472" s="1"/>
      <c r="C472" s="6" t="s">
        <v>277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2.75" hidden="1" customHeight="1" x14ac:dyDescent="0.3">
      <c r="B473" s="1"/>
      <c r="C473" s="6" t="s">
        <v>278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2.75" hidden="1" customHeight="1" x14ac:dyDescent="0.3">
      <c r="B474" s="1"/>
      <c r="C474" s="6" t="s">
        <v>279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2.75" hidden="1" customHeight="1" x14ac:dyDescent="0.3">
      <c r="B475" s="1"/>
      <c r="C475" s="6" t="s">
        <v>280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2.75" hidden="1" customHeight="1" x14ac:dyDescent="0.3">
      <c r="B476" s="1"/>
      <c r="C476" s="6" t="s">
        <v>281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2.75" hidden="1" customHeight="1" x14ac:dyDescent="0.3">
      <c r="B477" s="1"/>
      <c r="C477" s="6" t="s">
        <v>282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2.75" hidden="1" customHeight="1" x14ac:dyDescent="0.3">
      <c r="B478" s="1"/>
      <c r="C478" s="6" t="s">
        <v>283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2.75" hidden="1" customHeight="1" x14ac:dyDescent="0.3">
      <c r="B479" s="1"/>
      <c r="C479" s="6" t="s">
        <v>284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2.75" hidden="1" customHeight="1" x14ac:dyDescent="0.3">
      <c r="B480" s="1"/>
      <c r="C480" s="6" t="s">
        <v>285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2.75" hidden="1" customHeight="1" x14ac:dyDescent="0.3">
      <c r="B481" s="1"/>
      <c r="C481" s="6" t="s">
        <v>286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2.75" hidden="1" customHeight="1" x14ac:dyDescent="0.3">
      <c r="B482" s="1"/>
      <c r="C482" s="6" t="s">
        <v>287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2.75" hidden="1" customHeight="1" x14ac:dyDescent="0.3">
      <c r="B483" s="1"/>
      <c r="C483" s="6" t="s">
        <v>288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2.75" hidden="1" customHeight="1" x14ac:dyDescent="0.3">
      <c r="B484" s="1"/>
      <c r="C484" s="6" t="s">
        <v>289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2.75" hidden="1" customHeight="1" x14ac:dyDescent="0.3">
      <c r="B485" s="1"/>
      <c r="C485" s="6" t="s">
        <v>290</v>
      </c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2.75" hidden="1" customHeight="1" x14ac:dyDescent="0.3">
      <c r="B486" s="1"/>
      <c r="C486" s="6" t="s">
        <v>291</v>
      </c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2.75" hidden="1" customHeight="1" x14ac:dyDescent="0.3">
      <c r="B487" s="1"/>
      <c r="C487" s="6" t="s">
        <v>292</v>
      </c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2.75" hidden="1" customHeight="1" x14ac:dyDescent="0.3">
      <c r="B488" s="1"/>
      <c r="C488" s="6" t="s">
        <v>293</v>
      </c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2.75" hidden="1" customHeight="1" x14ac:dyDescent="0.3">
      <c r="B489" s="1"/>
      <c r="C489" s="6" t="s">
        <v>294</v>
      </c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2.75" hidden="1" customHeight="1" x14ac:dyDescent="0.3">
      <c r="B490" s="1"/>
      <c r="C490" s="6" t="s">
        <v>295</v>
      </c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2.75" hidden="1" customHeight="1" x14ac:dyDescent="0.3">
      <c r="B491" s="1"/>
      <c r="C491" s="6" t="s">
        <v>296</v>
      </c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2.75" hidden="1" customHeight="1" x14ac:dyDescent="0.3">
      <c r="B492" s="1"/>
      <c r="C492" s="6" t="s">
        <v>297</v>
      </c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2.75" hidden="1" customHeight="1" x14ac:dyDescent="0.3">
      <c r="B493" s="1"/>
      <c r="C493" s="6" t="s">
        <v>298</v>
      </c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2.75" hidden="1" customHeight="1" x14ac:dyDescent="0.3">
      <c r="B494" s="1"/>
      <c r="C494" s="6" t="s">
        <v>299</v>
      </c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2.75" hidden="1" customHeight="1" x14ac:dyDescent="0.3">
      <c r="B495" s="1"/>
      <c r="C495" s="6" t="s">
        <v>300</v>
      </c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2.75" hidden="1" customHeight="1" x14ac:dyDescent="0.3">
      <c r="B496" s="1"/>
      <c r="C496" s="6" t="s">
        <v>301</v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2.75" hidden="1" customHeight="1" x14ac:dyDescent="0.3">
      <c r="B497" s="1"/>
      <c r="C497" s="6" t="s">
        <v>302</v>
      </c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2.75" hidden="1" customHeight="1" x14ac:dyDescent="0.3">
      <c r="B498" s="1"/>
      <c r="C498" s="6" t="s">
        <v>303</v>
      </c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2.75" hidden="1" customHeight="1" x14ac:dyDescent="0.3">
      <c r="B499" s="1"/>
      <c r="C499" s="6" t="s">
        <v>304</v>
      </c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2.75" hidden="1" customHeight="1" x14ac:dyDescent="0.3">
      <c r="B500" s="1"/>
      <c r="C500" s="6" t="s">
        <v>305</v>
      </c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2.75" hidden="1" customHeight="1" x14ac:dyDescent="0.3">
      <c r="B501" s="1"/>
      <c r="C501" s="6" t="s">
        <v>306</v>
      </c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2.75" hidden="1" customHeight="1" x14ac:dyDescent="0.3">
      <c r="B502" s="1"/>
      <c r="C502" s="6" t="s">
        <v>307</v>
      </c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2.75" hidden="1" customHeight="1" x14ac:dyDescent="0.3">
      <c r="B503" s="1"/>
      <c r="C503" s="6" t="s">
        <v>308</v>
      </c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2.75" hidden="1" customHeight="1" x14ac:dyDescent="0.3">
      <c r="B504" s="1"/>
      <c r="C504" s="6" t="s">
        <v>309</v>
      </c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2.75" hidden="1" customHeight="1" x14ac:dyDescent="0.3">
      <c r="B505" s="1"/>
      <c r="C505" s="6" t="s">
        <v>310</v>
      </c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2.75" hidden="1" customHeight="1" x14ac:dyDescent="0.3">
      <c r="B506" s="1"/>
      <c r="C506" s="6" t="s">
        <v>311</v>
      </c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2.75" hidden="1" customHeight="1" x14ac:dyDescent="0.3">
      <c r="B507" s="1"/>
      <c r="C507" s="6" t="s">
        <v>312</v>
      </c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2.75" hidden="1" customHeight="1" x14ac:dyDescent="0.3">
      <c r="B508" s="1"/>
      <c r="C508" s="6" t="s">
        <v>313</v>
      </c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2:22" ht="12.75" hidden="1" customHeight="1" x14ac:dyDescent="0.3">
      <c r="B509" s="1"/>
      <c r="C509" s="6" t="s">
        <v>314</v>
      </c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2:22" ht="12.75" hidden="1" customHeight="1" x14ac:dyDescent="0.3">
      <c r="B510" s="1"/>
      <c r="C510" s="6" t="s">
        <v>315</v>
      </c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2:22" ht="12.75" hidden="1" customHeight="1" x14ac:dyDescent="0.3">
      <c r="B511" s="1"/>
      <c r="C511" s="6" t="s">
        <v>316</v>
      </c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2:22" ht="12.75" hidden="1" customHeight="1" x14ac:dyDescent="0.3">
      <c r="B512" s="1"/>
      <c r="C512" s="6" t="s">
        <v>317</v>
      </c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2:22" ht="12.75" hidden="1" customHeight="1" x14ac:dyDescent="0.3">
      <c r="B513" s="1"/>
      <c r="C513" s="6" t="s">
        <v>318</v>
      </c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2:22" ht="12.75" hidden="1" customHeight="1" x14ac:dyDescent="0.3">
      <c r="B514" s="1"/>
      <c r="C514" s="6" t="s">
        <v>319</v>
      </c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2:22" ht="12.75" hidden="1" customHeight="1" x14ac:dyDescent="0.3">
      <c r="B515" s="1"/>
      <c r="C515" s="6" t="s">
        <v>320</v>
      </c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22" ht="12.75" hidden="1" customHeight="1" x14ac:dyDescent="0.3">
      <c r="B516" s="1"/>
      <c r="C516" s="6" t="s">
        <v>321</v>
      </c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22" ht="12.75" hidden="1" customHeight="1" x14ac:dyDescent="0.3">
      <c r="B517" s="1"/>
      <c r="C517" s="6" t="s">
        <v>322</v>
      </c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22" ht="12.75" hidden="1" customHeight="1" x14ac:dyDescent="0.3">
      <c r="B518" s="1"/>
      <c r="C518" s="6" t="s">
        <v>323</v>
      </c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22" ht="12.75" hidden="1" customHeight="1" x14ac:dyDescent="0.3">
      <c r="B519" s="1"/>
      <c r="C519" s="6" t="s">
        <v>324</v>
      </c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22" ht="12.75" hidden="1" customHeight="1" x14ac:dyDescent="0.3">
      <c r="B520" s="1"/>
      <c r="C520" s="6" t="s">
        <v>325</v>
      </c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22" ht="12.75" hidden="1" customHeight="1" x14ac:dyDescent="0.3">
      <c r="B521" s="1"/>
      <c r="C521" s="6" t="s">
        <v>326</v>
      </c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22" ht="12.75" hidden="1" customHeight="1" x14ac:dyDescent="0.3">
      <c r="B522" s="1"/>
      <c r="C522" s="6" t="s">
        <v>327</v>
      </c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22" ht="12.75" hidden="1" customHeight="1" x14ac:dyDescent="0.3">
      <c r="B523" s="1"/>
      <c r="C523" s="6" t="s">
        <v>328</v>
      </c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22" ht="12.75" hidden="1" customHeight="1" x14ac:dyDescent="0.3">
      <c r="B524" s="1"/>
      <c r="C524" s="6" t="s">
        <v>329</v>
      </c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22" ht="12.75" hidden="1" customHeight="1" x14ac:dyDescent="0.3">
      <c r="B525" s="1"/>
      <c r="C525" s="6" t="s">
        <v>330</v>
      </c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22" ht="12.75" hidden="1" customHeight="1" x14ac:dyDescent="0.3">
      <c r="B526" s="1"/>
      <c r="C526" s="6" t="s">
        <v>331</v>
      </c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22" ht="12.75" hidden="1" customHeight="1" x14ac:dyDescent="0.3">
      <c r="B527" s="1"/>
      <c r="C527" s="6" t="s">
        <v>332</v>
      </c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22" ht="12.75" hidden="1" customHeight="1" x14ac:dyDescent="0.3">
      <c r="B528" s="1"/>
      <c r="C528" s="6" t="s">
        <v>333</v>
      </c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ht="12.75" hidden="1" customHeight="1" x14ac:dyDescent="0.3">
      <c r="B529" s="1"/>
      <c r="C529" s="6" t="s">
        <v>334</v>
      </c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ht="12.75" hidden="1" customHeight="1" x14ac:dyDescent="0.3">
      <c r="B530" s="1"/>
      <c r="C530" s="6" t="s">
        <v>335</v>
      </c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ht="12.75" hidden="1" customHeight="1" x14ac:dyDescent="0.3">
      <c r="B531" s="1"/>
      <c r="C531" s="6" t="s">
        <v>336</v>
      </c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ht="12.75" hidden="1" customHeight="1" x14ac:dyDescent="0.3">
      <c r="B532" s="1"/>
      <c r="C532" s="6" t="s">
        <v>337</v>
      </c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ht="12.75" hidden="1" customHeight="1" x14ac:dyDescent="0.3">
      <c r="B533" s="1"/>
      <c r="C533" s="6" t="s">
        <v>338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ht="12.75" hidden="1" customHeight="1" x14ac:dyDescent="0.3">
      <c r="B534" s="1"/>
      <c r="C534" s="6" t="s">
        <v>339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ht="12.75" hidden="1" customHeight="1" x14ac:dyDescent="0.3">
      <c r="B535" s="1"/>
      <c r="C535" s="6" t="s">
        <v>340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ht="12.75" hidden="1" customHeight="1" x14ac:dyDescent="0.3">
      <c r="B536" s="1"/>
      <c r="C536" s="6" t="s">
        <v>341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ht="12.75" hidden="1" customHeight="1" x14ac:dyDescent="0.3">
      <c r="B537" s="1"/>
      <c r="C537" s="6" t="s">
        <v>342</v>
      </c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ht="12.75" hidden="1" customHeight="1" x14ac:dyDescent="0.3">
      <c r="B538" s="1"/>
      <c r="C538" s="6" t="s">
        <v>343</v>
      </c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ht="12.75" hidden="1" customHeight="1" x14ac:dyDescent="0.3">
      <c r="B539" s="1"/>
      <c r="C539" s="6" t="s">
        <v>344</v>
      </c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ht="12.75" hidden="1" customHeight="1" x14ac:dyDescent="0.3">
      <c r="B540" s="1"/>
      <c r="C540" s="6" t="s">
        <v>345</v>
      </c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ht="12.75" hidden="1" customHeight="1" x14ac:dyDescent="0.3">
      <c r="B541" s="1"/>
      <c r="C541" s="6" t="s">
        <v>346</v>
      </c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ht="12.75" hidden="1" customHeight="1" x14ac:dyDescent="0.3">
      <c r="B542" s="1"/>
      <c r="C542" s="6" t="s">
        <v>347</v>
      </c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ht="12.75" hidden="1" customHeight="1" x14ac:dyDescent="0.3">
      <c r="B543" s="1"/>
      <c r="C543" s="6" t="s">
        <v>348</v>
      </c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ht="12.75" hidden="1" customHeight="1" x14ac:dyDescent="0.3">
      <c r="B544" s="1"/>
      <c r="C544" s="6" t="s">
        <v>349</v>
      </c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ht="12.75" hidden="1" customHeight="1" x14ac:dyDescent="0.3">
      <c r="B545" s="1"/>
      <c r="C545" s="6" t="s">
        <v>350</v>
      </c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ht="12.75" hidden="1" customHeight="1" x14ac:dyDescent="0.3">
      <c r="B546" s="1"/>
      <c r="C546" s="6" t="s">
        <v>351</v>
      </c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ht="12.75" hidden="1" customHeight="1" x14ac:dyDescent="0.3">
      <c r="B547" s="1"/>
      <c r="C547" s="6" t="s">
        <v>352</v>
      </c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ht="12.75" hidden="1" customHeight="1" x14ac:dyDescent="0.3">
      <c r="B548" s="1"/>
      <c r="C548" s="6" t="s">
        <v>353</v>
      </c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ht="12.75" hidden="1" customHeight="1" x14ac:dyDescent="0.3">
      <c r="B549" s="1"/>
      <c r="C549" s="6" t="s">
        <v>354</v>
      </c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ht="12.75" hidden="1" customHeight="1" x14ac:dyDescent="0.3">
      <c r="B550" s="1"/>
      <c r="C550" s="6" t="s">
        <v>355</v>
      </c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ht="12.75" hidden="1" customHeight="1" x14ac:dyDescent="0.3">
      <c r="B551" s="1"/>
      <c r="C551" s="6" t="s">
        <v>356</v>
      </c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ht="12.75" hidden="1" customHeight="1" x14ac:dyDescent="0.3">
      <c r="B552" s="1"/>
      <c r="C552" s="6" t="s">
        <v>357</v>
      </c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ht="12.75" hidden="1" customHeight="1" x14ac:dyDescent="0.3">
      <c r="B553" s="1"/>
      <c r="C553" s="6" t="s">
        <v>358</v>
      </c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ht="12.75" hidden="1" customHeight="1" x14ac:dyDescent="0.3">
      <c r="B554" s="1"/>
      <c r="C554" s="6" t="s">
        <v>359</v>
      </c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ht="12.75" hidden="1" customHeight="1" x14ac:dyDescent="0.3">
      <c r="B555" s="1"/>
      <c r="C555" s="6" t="s">
        <v>360</v>
      </c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ht="12.75" hidden="1" customHeight="1" x14ac:dyDescent="0.3">
      <c r="B556" s="1"/>
      <c r="C556" s="6" t="s">
        <v>361</v>
      </c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ht="12.75" hidden="1" customHeight="1" x14ac:dyDescent="0.3">
      <c r="B557" s="1"/>
      <c r="C557" s="6" t="s">
        <v>362</v>
      </c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ht="12.75" hidden="1" customHeight="1" x14ac:dyDescent="0.3">
      <c r="B558" s="1"/>
      <c r="C558" s="6" t="s">
        <v>363</v>
      </c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ht="12.75" hidden="1" customHeight="1" x14ac:dyDescent="0.35">
      <c r="B559" s="1"/>
      <c r="C559" s="7" t="s">
        <v>364</v>
      </c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ht="12.75" hidden="1" customHeight="1" x14ac:dyDescent="0.35">
      <c r="B560" s="1"/>
      <c r="C560" s="7" t="s">
        <v>365</v>
      </c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ht="12.75" hidden="1" customHeight="1" x14ac:dyDescent="0.35">
      <c r="B561" s="1"/>
      <c r="C561" s="7" t="s">
        <v>366</v>
      </c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ht="12.75" hidden="1" customHeight="1" x14ac:dyDescent="0.35">
      <c r="B562" s="1"/>
      <c r="C562" s="7" t="s">
        <v>367</v>
      </c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ht="12.75" hidden="1" customHeight="1" x14ac:dyDescent="0.35">
      <c r="B563" s="1"/>
      <c r="C563" s="7" t="s">
        <v>368</v>
      </c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ht="12.75" hidden="1" customHeight="1" x14ac:dyDescent="0.35">
      <c r="B564" s="1"/>
      <c r="C564" s="7" t="s">
        <v>369</v>
      </c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ht="12.75" hidden="1" customHeight="1" x14ac:dyDescent="0.35">
      <c r="B565" s="1"/>
      <c r="C565" s="7" t="s">
        <v>370</v>
      </c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ht="12.75" hidden="1" customHeight="1" x14ac:dyDescent="0.35">
      <c r="B566" s="1"/>
      <c r="C566" s="7" t="s">
        <v>371</v>
      </c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ht="12.75" hidden="1" customHeight="1" x14ac:dyDescent="0.35">
      <c r="B567" s="1"/>
      <c r="C567" s="7" t="s">
        <v>372</v>
      </c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ht="12.75" hidden="1" customHeight="1" x14ac:dyDescent="0.35">
      <c r="B568" s="1"/>
      <c r="C568" s="7" t="s">
        <v>373</v>
      </c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ht="12.75" hidden="1" customHeight="1" x14ac:dyDescent="0.35">
      <c r="B569" s="1"/>
      <c r="C569" s="7" t="s">
        <v>374</v>
      </c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ht="12.75" hidden="1" customHeight="1" x14ac:dyDescent="0.35">
      <c r="B570" s="1"/>
      <c r="C570" s="7" t="s">
        <v>375</v>
      </c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ht="12.75" hidden="1" customHeight="1" x14ac:dyDescent="0.35">
      <c r="B571" s="1"/>
      <c r="C571" s="7" t="s">
        <v>376</v>
      </c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ht="12.75" hidden="1" customHeight="1" x14ac:dyDescent="0.35">
      <c r="B572" s="1"/>
      <c r="C572" s="7" t="s">
        <v>377</v>
      </c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ht="12.75" hidden="1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ht="12.75" hidden="1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ht="12.75" hidden="1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ht="12.75" hidden="1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ht="12.75" hidden="1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ht="12.75" hidden="1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ht="12.75" hidden="1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ht="12.75" hidden="1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ht="12.75" hidden="1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ht="12.75" hidden="1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ht="12.75" hidden="1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ht="12.75" hidden="1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ht="12.75" hidden="1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ht="12.75" hidden="1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ht="12.75" hidden="1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ht="12.75" hidden="1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ht="12.75" hidden="1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ht="12.75" hidden="1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ht="12.75" hidden="1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ht="12.75" hidden="1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ht="12.75" hidden="1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ht="12.75" hidden="1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ht="12.75" hidden="1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ht="12.75" hidden="1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ht="12.75" hidden="1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ht="12.75" hidden="1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ht="12.75" hidden="1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ht="12.75" hidden="1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ht="12.75" hidden="1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ht="12.75" hidden="1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ht="12.75" hidden="1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ht="12.75" hidden="1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ht="12.75" hidden="1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ht="12.75" hidden="1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ht="12.75" hidden="1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ht="12.75" hidden="1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ht="12.75" hidden="1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ht="12.75" hidden="1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ht="12.75" hidden="1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ht="12.75" hidden="1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ht="12.75" hidden="1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ht="12.75" hidden="1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ht="12.75" hidden="1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ht="12.75" hidden="1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ht="12.75" hidden="1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ht="12.75" hidden="1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ht="12.75" hidden="1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ht="12.75" hidden="1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ht="12.75" hidden="1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ht="12.75" hidden="1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ht="12.75" hidden="1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ht="12.75" hidden="1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ht="12.75" hidden="1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ht="12.75" hidden="1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ht="12.75" hidden="1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ht="12.75" hidden="1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ht="12.75" hidden="1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ht="12.75" hidden="1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ht="12.75" hidden="1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ht="12.75" hidden="1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ht="12.75" hidden="1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ht="12.75" hidden="1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ht="12.75" hidden="1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ht="12.75" hidden="1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ht="12.75" hidden="1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ht="12.75" hidden="1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ht="12.75" hidden="1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ht="12.75" hidden="1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ht="12.75" hidden="1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ht="12.75" hidden="1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ht="12.75" hidden="1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ht="12.75" hidden="1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ht="12.75" hidden="1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ht="12.75" hidden="1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ht="12.75" hidden="1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ht="12.75" hidden="1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ht="12.75" hidden="1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ht="12.75" hidden="1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ht="12.75" hidden="1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ht="12.75" hidden="1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ht="12.75" hidden="1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ht="12.75" hidden="1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ht="12.75" hidden="1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ht="12.75" hidden="1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ht="12.75" hidden="1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ht="12.75" hidden="1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ht="12.75" hidden="1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ht="12.75" hidden="1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ht="12.75" hidden="1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ht="12.75" hidden="1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ht="12.75" hidden="1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ht="12.75" hidden="1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ht="12.75" hidden="1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ht="12.75" hidden="1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ht="12.75" hidden="1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ht="12.75" hidden="1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ht="12.75" hidden="1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ht="12.75" hidden="1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ht="12.75" hidden="1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ht="12.75" hidden="1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ht="12.75" hidden="1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ht="12.75" hidden="1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ht="12.75" hidden="1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ht="12.75" hidden="1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ht="12.75" hidden="1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ht="12.75" hidden="1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ht="12.75" hidden="1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ht="12.75" hidden="1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ht="12.75" hidden="1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ht="12.75" hidden="1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ht="12.75" hidden="1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ht="12.75" hidden="1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ht="12.75" hidden="1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ht="12.75" hidden="1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ht="12.75" hidden="1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ht="12.75" hidden="1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ht="12.75" hidden="1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ht="12.75" hidden="1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ht="12.75" hidden="1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ht="12.75" hidden="1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ht="12.75" hidden="1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ht="12.75" hidden="1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ht="12.75" hidden="1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ht="12.75" hidden="1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ht="12.75" hidden="1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ht="12.75" hidden="1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ht="12.75" hidden="1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ht="12.75" hidden="1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ht="12.75" hidden="1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ht="12.75" hidden="1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ht="12.75" hidden="1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ht="12.75" hidden="1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ht="12.75" hidden="1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ht="12.75" hidden="1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ht="12.75" hidden="1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ht="12.75" hidden="1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ht="12.75" hidden="1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ht="12.75" hidden="1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ht="12.75" hidden="1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ht="12.75" hidden="1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ht="12.75" hidden="1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ht="12.75" hidden="1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ht="12.75" hidden="1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2:22" ht="12.75" hidden="1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2:22" ht="12.75" hidden="1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2:22" ht="12.75" hidden="1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2:22" ht="12.75" hidden="1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2:22" ht="12.75" hidden="1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2:22" ht="12.75" hidden="1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2:22" ht="12.75" hidden="1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2:22" ht="12.75" hidden="1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2:22" ht="12.75" hidden="1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2:22" ht="12.75" hidden="1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2:22" ht="12.75" hidden="1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2:22" ht="12.75" hidden="1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2:22" ht="12.75" hidden="1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2:22" ht="12.75" hidden="1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2:22" ht="12.75" hidden="1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2:22" ht="12.75" hidden="1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2:22" ht="12.75" hidden="1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2:22" ht="12.75" hidden="1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2:22" ht="12.75" hidden="1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2:22" ht="12.75" hidden="1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2:22" ht="12.75" hidden="1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2:22" ht="12.75" hidden="1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2:22" ht="12.75" hidden="1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2:22" ht="12.75" hidden="1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2:22" ht="12.75" hidden="1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2:22" ht="12.75" hidden="1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2:22" ht="12.75" hidden="1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2:22" ht="12.75" hidden="1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2:22" ht="12.75" hidden="1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2:22" ht="12.75" hidden="1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2:22" ht="12.75" hidden="1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2:22" ht="12.75" hidden="1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2:22" ht="12.75" hidden="1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2:22" ht="12.75" hidden="1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2:22" ht="12.75" hidden="1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2:22" ht="12.75" hidden="1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2:22" ht="12.75" hidden="1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2:22" ht="12.75" hidden="1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2:22" ht="12.75" hidden="1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2:22" ht="12.75" hidden="1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2:22" ht="12.75" hidden="1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2:22" ht="12.75" hidden="1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2:22" ht="12.75" hidden="1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2:22" ht="12.75" hidden="1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2:22" ht="12.75" hidden="1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2:22" ht="12.75" hidden="1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2:22" ht="12.75" hidden="1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2:22" ht="12.75" hidden="1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2:22" ht="12.75" hidden="1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2:22" ht="12.75" hidden="1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2:22" ht="12.75" hidden="1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2:22" ht="12.75" hidden="1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2:22" ht="12.75" hidden="1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2:22" ht="12.75" hidden="1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2:22" ht="12.75" hidden="1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2:22" ht="12.75" hidden="1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2:22" ht="12.75" hidden="1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2:22" ht="12.75" hidden="1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2:22" ht="12.75" hidden="1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2:22" ht="12.75" hidden="1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2:22" ht="12.75" hidden="1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2:22" ht="12.75" hidden="1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2:22" ht="12.75" hidden="1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2:22" ht="12.75" hidden="1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2:22" ht="12.75" hidden="1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2:22" ht="12.75" hidden="1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2:22" ht="12.75" hidden="1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2:22" ht="12.75" hidden="1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2:22" ht="12.75" hidden="1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2:22" ht="12.75" hidden="1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2:22" ht="12.75" hidden="1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2:22" ht="12.75" hidden="1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2:22" ht="12.75" hidden="1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2:22" ht="12.75" hidden="1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2:22" ht="12.75" hidden="1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2:22" ht="12.75" hidden="1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2:22" ht="12.75" hidden="1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2:22" ht="12.75" hidden="1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2:22" ht="12.75" hidden="1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2:22" ht="12.75" hidden="1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2:22" ht="12.75" hidden="1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2:22" ht="12.75" hidden="1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2:22" ht="12.75" hidden="1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2:22" ht="12.75" hidden="1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2:22" ht="12.75" hidden="1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2:22" ht="12.75" hidden="1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2:22" ht="12.75" hidden="1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2:22" ht="12.75" hidden="1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2:22" ht="12.75" hidden="1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2:22" ht="12.75" hidden="1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2:22" ht="12.75" hidden="1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2:22" ht="12.75" hidden="1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2:22" ht="12.75" hidden="1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2:22" ht="12.75" hidden="1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2:22" ht="12.75" hidden="1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2:22" ht="12.75" hidden="1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2:22" ht="12.75" hidden="1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2:22" ht="12.75" hidden="1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2:22" ht="12.75" hidden="1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2:22" ht="12.75" hidden="1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2:22" ht="12.75" hidden="1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2:22" ht="12.75" hidden="1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2:22" ht="12.75" hidden="1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2:22" ht="12.75" hidden="1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2:22" ht="12.75" hidden="1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2:22" ht="12.75" hidden="1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2:22" ht="12.75" hidden="1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2:22" ht="12.75" hidden="1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2:22" ht="12.75" hidden="1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2:22" ht="12.75" hidden="1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2:22" ht="12.75" hidden="1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2:22" ht="12.75" hidden="1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2:22" ht="12.75" hidden="1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2:22" ht="12.75" hidden="1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2:22" ht="12.75" hidden="1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2:22" ht="12.75" hidden="1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2:22" ht="12.75" hidden="1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2:22" ht="12.75" hidden="1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2:22" ht="12.75" hidden="1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2:22" ht="12.75" hidden="1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2:22" ht="12.75" hidden="1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2:22" ht="12.75" hidden="1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2:22" ht="12.75" hidden="1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2:22" ht="12.75" hidden="1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2:22" ht="12.75" hidden="1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2:22" ht="12.75" hidden="1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2:22" ht="12.75" hidden="1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2:22" ht="12.75" hidden="1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2:22" ht="12.75" hidden="1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2:22" ht="12.75" hidden="1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2:22" ht="12.75" hidden="1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2:22" ht="12.75" hidden="1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2:22" ht="12.75" hidden="1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2:22" ht="12.75" hidden="1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2:22" ht="12.75" hidden="1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2:22" ht="12.75" hidden="1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2:22" ht="12.75" hidden="1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2:22" ht="12.75" hidden="1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2:22" ht="12.75" hidden="1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2:22" ht="12.75" hidden="1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2:22" ht="12.75" hidden="1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2:22" ht="12.75" hidden="1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2:22" ht="12.75" hidden="1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2:22" ht="12.75" hidden="1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2:22" ht="12.75" hidden="1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2:22" ht="12.75" hidden="1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2:22" ht="12.75" hidden="1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2:22" ht="12.75" hidden="1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2:22" ht="12.75" hidden="1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2:22" ht="12.75" hidden="1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2:22" ht="12.75" hidden="1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2:22" ht="12.75" hidden="1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2:22" ht="12.75" hidden="1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2:22" ht="12.75" hidden="1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2:22" ht="12.75" hidden="1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2:22" ht="12.75" hidden="1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2:22" ht="12.75" hidden="1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2:22" ht="12.75" hidden="1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2:22" ht="12.75" hidden="1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2:22" ht="12.75" hidden="1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2:22" ht="12.75" hidden="1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2:22" ht="12.75" hidden="1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2:22" ht="12.75" hidden="1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2:22" ht="12.75" hidden="1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2:22" ht="12.75" hidden="1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2:22" ht="12.75" hidden="1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2:22" ht="12.75" hidden="1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2:22" ht="12.75" hidden="1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2:22" ht="12.75" hidden="1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2:22" ht="12.75" hidden="1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2:22" ht="12.75" hidden="1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2:22" ht="12.75" hidden="1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2:22" ht="12.75" hidden="1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2:22" ht="12.75" hidden="1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2:22" ht="12.75" hidden="1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2:22" ht="12.75" hidden="1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2:22" ht="12.75" hidden="1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2:22" ht="12.75" hidden="1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2:22" ht="12.75" hidden="1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2:22" ht="12.75" hidden="1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2:22" ht="12.75" hidden="1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2:22" ht="12.75" hidden="1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2:22" ht="12.75" hidden="1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2:22" ht="12.75" hidden="1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2:22" ht="12.75" hidden="1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2:22" ht="12.75" hidden="1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2:22" ht="12.75" hidden="1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2:22" ht="12.75" hidden="1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2:22" ht="12.75" hidden="1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2:22" ht="12.75" hidden="1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2:22" ht="12.75" hidden="1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2:22" ht="12.75" hidden="1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2:22" ht="12.75" hidden="1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2:22" ht="12.75" hidden="1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2:22" ht="12.75" hidden="1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2:22" ht="12.75" hidden="1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2:22" ht="12.75" hidden="1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2:22" ht="12.75" hidden="1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2:22" ht="12.75" hidden="1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2:22" ht="12.75" hidden="1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2:22" ht="12.75" hidden="1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2:22" ht="12.75" hidden="1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2:22" ht="12.75" hidden="1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2:22" ht="12.75" hidden="1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2:22" ht="12.75" hidden="1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2:22" ht="12.75" hidden="1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2:22" ht="12.75" hidden="1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2:22" ht="12.75" hidden="1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2:22" ht="12.75" hidden="1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2:22" ht="12.75" hidden="1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2:22" ht="12.75" hidden="1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2:22" ht="12.75" hidden="1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2:22" ht="12.75" hidden="1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2:22" ht="12.75" hidden="1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2:22" ht="12.75" hidden="1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2:22" ht="12.75" hidden="1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2:22" ht="12.75" hidden="1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2:22" ht="12.75" hidden="1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2:22" ht="12.75" hidden="1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2:22" ht="12.75" hidden="1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2:22" ht="12.75" hidden="1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2:22" ht="12.75" hidden="1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2:22" ht="12.75" hidden="1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2:22" ht="12.75" hidden="1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2:22" ht="12.75" hidden="1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2:22" ht="12.75" hidden="1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2:22" ht="12.75" hidden="1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2:22" ht="12.75" hidden="1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2:22" ht="12.75" hidden="1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2:22" ht="12.75" hidden="1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2:22" ht="12.75" hidden="1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2:22" ht="12.75" hidden="1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2:22" ht="12.75" hidden="1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2:22" ht="12.75" hidden="1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2:22" ht="12.75" hidden="1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2:22" ht="12.75" hidden="1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2:22" ht="12.75" hidden="1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2:22" ht="12.75" hidden="1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2:22" ht="12.75" hidden="1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2:22" ht="12.75" hidden="1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2:22" ht="12.75" hidden="1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2:22" ht="12.75" hidden="1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2:22" ht="12.75" hidden="1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2:22" ht="12.75" hidden="1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2:22" ht="12.75" hidden="1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2:22" ht="12.75" hidden="1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2:22" ht="12.75" hidden="1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2:22" ht="12.75" hidden="1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2:22" ht="12.75" hidden="1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2:22" ht="12.75" hidden="1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2:22" ht="12.75" hidden="1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2:22" ht="12.75" hidden="1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2:22" ht="12.75" hidden="1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2:22" ht="12.75" hidden="1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2:22" ht="12.75" hidden="1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2:22" ht="12.75" hidden="1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2:22" ht="12.75" hidden="1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2:22" ht="12.75" hidden="1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2:22" ht="12.75" hidden="1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2:22" ht="12.75" hidden="1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2:22" ht="12.75" hidden="1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2:22" ht="12.75" hidden="1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2:22" ht="12.75" hidden="1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2:22" ht="12.75" hidden="1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2:22" ht="12.75" hidden="1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2:22" ht="12.75" hidden="1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2:22" ht="12.7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2:22" ht="12.7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2:22" ht="12.7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2:22" ht="12.7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2:22" ht="12.7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2:22" ht="12.7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2:22" ht="12.7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2:22" ht="12.7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2:22" ht="12.75" customHeight="1" x14ac:dyDescent="0.3">
      <c r="B990" s="1"/>
      <c r="C990" s="1"/>
      <c r="D990" s="1"/>
      <c r="E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2:22" ht="15" customHeight="1" x14ac:dyDescent="0.3">
      <c r="G991" s="1"/>
    </row>
  </sheetData>
  <sheetProtection algorithmName="SHA-512" hashValue="UbBLuPwxwt0LnPkAoBSC7yblmQRUmBYw/6U5QbH+oEkbVvpJQsdZj7HjshIUzuzUuRNYWAsBmKzixEclfiYiYQ==" saltValue="iPld/DaC9CYgMp8zorhcaA==" spinCount="100000" sheet="1" objects="1" scenarios="1" selectLockedCells="1"/>
  <protectedRanges>
    <protectedRange password="C0B3" sqref="B3:C9" name="Intervallo1"/>
  </protectedRanges>
  <mergeCells count="128">
    <mergeCell ref="B2:C2"/>
    <mergeCell ref="B3:C3"/>
    <mergeCell ref="D3:F3"/>
    <mergeCell ref="B4:C4"/>
    <mergeCell ref="D4:F4"/>
    <mergeCell ref="B5:C5"/>
    <mergeCell ref="D5:F5"/>
    <mergeCell ref="B12:Q12"/>
    <mergeCell ref="C13:E13"/>
    <mergeCell ref="B7:C7"/>
    <mergeCell ref="B8:C8"/>
    <mergeCell ref="D8:F8"/>
    <mergeCell ref="B9:C9"/>
    <mergeCell ref="D9:F9"/>
    <mergeCell ref="B10:C10"/>
    <mergeCell ref="D10:F10"/>
    <mergeCell ref="C134:F134"/>
    <mergeCell ref="C135:F135"/>
    <mergeCell ref="C136:F136"/>
    <mergeCell ref="C137:F137"/>
    <mergeCell ref="C138:F138"/>
    <mergeCell ref="C139:F139"/>
    <mergeCell ref="D127:E127"/>
    <mergeCell ref="D128:E128"/>
    <mergeCell ref="D129:E129"/>
    <mergeCell ref="B131:L131"/>
    <mergeCell ref="C132:F132"/>
    <mergeCell ref="C133:F133"/>
    <mergeCell ref="C151:E151"/>
    <mergeCell ref="C152:E152"/>
    <mergeCell ref="C153:E153"/>
    <mergeCell ref="C154:E154"/>
    <mergeCell ref="C155:E155"/>
    <mergeCell ref="C156:E156"/>
    <mergeCell ref="C140:F140"/>
    <mergeCell ref="C141:F141"/>
    <mergeCell ref="C142:F142"/>
    <mergeCell ref="C143:F143"/>
    <mergeCell ref="B144:D144"/>
    <mergeCell ref="B150:F150"/>
    <mergeCell ref="C164:E164"/>
    <mergeCell ref="B166:G166"/>
    <mergeCell ref="C167:E167"/>
    <mergeCell ref="C168:E168"/>
    <mergeCell ref="C169:E169"/>
    <mergeCell ref="C170:E170"/>
    <mergeCell ref="B158:E158"/>
    <mergeCell ref="C159:E159"/>
    <mergeCell ref="C160:E160"/>
    <mergeCell ref="C161:E161"/>
    <mergeCell ref="C162:E162"/>
    <mergeCell ref="C163:E163"/>
    <mergeCell ref="C171:E171"/>
    <mergeCell ref="C172:E172"/>
    <mergeCell ref="AD176:AF176"/>
    <mergeCell ref="I177:I179"/>
    <mergeCell ref="J177:J179"/>
    <mergeCell ref="K177:K179"/>
    <mergeCell ref="L177:L179"/>
    <mergeCell ref="M177:M179"/>
    <mergeCell ref="N177:N179"/>
    <mergeCell ref="O177:O179"/>
    <mergeCell ref="N301:N303"/>
    <mergeCell ref="M310:M312"/>
    <mergeCell ref="N310:N312"/>
    <mergeCell ref="AF177:AF179"/>
    <mergeCell ref="AG177:AG179"/>
    <mergeCell ref="AH177:AH179"/>
    <mergeCell ref="AI177:AJ179"/>
    <mergeCell ref="AL177:AL179"/>
    <mergeCell ref="AM177:AM179"/>
    <mergeCell ref="Z177:Z179"/>
    <mergeCell ref="AA177:AA179"/>
    <mergeCell ref="AB177:AB179"/>
    <mergeCell ref="AC177:AC179"/>
    <mergeCell ref="AD177:AD179"/>
    <mergeCell ref="AE177:AE179"/>
    <mergeCell ref="P177:P179"/>
    <mergeCell ref="Q177:Q179"/>
    <mergeCell ref="R177:R179"/>
    <mergeCell ref="S177:S179"/>
    <mergeCell ref="T177:W177"/>
    <mergeCell ref="Y177:Y179"/>
    <mergeCell ref="I327:J334"/>
    <mergeCell ref="K327:K334"/>
    <mergeCell ref="I3:L11"/>
    <mergeCell ref="D126:E126"/>
    <mergeCell ref="D125:E125"/>
    <mergeCell ref="D124:E124"/>
    <mergeCell ref="B123:F123"/>
    <mergeCell ref="U310:U312"/>
    <mergeCell ref="I314:I316"/>
    <mergeCell ref="J314:J316"/>
    <mergeCell ref="K314:K316"/>
    <mergeCell ref="M315:M317"/>
    <mergeCell ref="N315:N317"/>
    <mergeCell ref="O315:O317"/>
    <mergeCell ref="O310:O312"/>
    <mergeCell ref="P310:P312"/>
    <mergeCell ref="Q310:Q312"/>
    <mergeCell ref="R310:R312"/>
    <mergeCell ref="S310:S312"/>
    <mergeCell ref="T310:T312"/>
    <mergeCell ref="J301:J303"/>
    <mergeCell ref="K301:K303"/>
    <mergeCell ref="L301:L303"/>
    <mergeCell ref="M301:M303"/>
    <mergeCell ref="AT177:AT179"/>
    <mergeCell ref="AU177:AU179"/>
    <mergeCell ref="AV177:AV179"/>
    <mergeCell ref="AW177:AW179"/>
    <mergeCell ref="AX177:AX179"/>
    <mergeCell ref="AY177:AY179"/>
    <mergeCell ref="AZ177:AZ179"/>
    <mergeCell ref="BA177:BA179"/>
    <mergeCell ref="BB177:BB179"/>
    <mergeCell ref="BL177:BL179"/>
    <mergeCell ref="BM177:BM179"/>
    <mergeCell ref="BN177:BN179"/>
    <mergeCell ref="BC177:BC179"/>
    <mergeCell ref="BD177:BD179"/>
    <mergeCell ref="BE177:BE179"/>
    <mergeCell ref="BF177:BF179"/>
    <mergeCell ref="BG177:BG179"/>
    <mergeCell ref="BH177:BH179"/>
    <mergeCell ref="BI177:BI179"/>
    <mergeCell ref="BJ177:BJ179"/>
    <mergeCell ref="BK177:BK179"/>
  </mergeCells>
  <dataValidations count="24">
    <dataValidation type="list" allowBlank="1" showInputMessage="1" showErrorMessage="1" sqref="Q14:Q113" xr:uid="{85233CCA-6056-42CF-A888-90437BDF1587}">
      <formula1>$G$204:$G$210</formula1>
    </dataValidation>
    <dataValidation type="list" allowBlank="1" showErrorMessage="1" sqref="D14:E113 C15:C113" xr:uid="{FE7AB4D6-90F0-499F-9A13-076877AB6199}">
      <formula1>$F$180:$F$189</formula1>
    </dataValidation>
    <dataValidation type="list" allowBlank="1" showErrorMessage="1" sqref="M14:M113" xr:uid="{18E9598F-B6F1-4A6B-9093-F3853F8E604D}">
      <formula1>$F$280:$F$283</formula1>
    </dataValidation>
    <dataValidation type="list" allowBlank="1" showErrorMessage="1" sqref="L14:L113" xr:uid="{C7D4B058-88BB-457D-93C4-BBF7C64EB6D5}">
      <formula1>$F$258:$F$278</formula1>
    </dataValidation>
    <dataValidation type="list" allowBlank="1" showInputMessage="1" showErrorMessage="1" sqref="P14:P113" xr:uid="{6876FC62-6ADF-48BC-91D7-2848A0C9FB29}">
      <formula1>$F$209:$F$211</formula1>
    </dataValidation>
    <dataValidation type="list" allowBlank="1" showErrorMessage="1" sqref="N14:O113" xr:uid="{DCAB3449-C9B2-4B41-BDB7-3C31A2F0ADB7}">
      <formula1>$F$205:$F$207</formula1>
    </dataValidation>
    <dataValidation type="list" allowBlank="1" showErrorMessage="1" sqref="K14:K113" xr:uid="{16B2C25D-C0FC-4F74-997C-2049BCB22B7A}">
      <formula1>$F$197:$F$203</formula1>
    </dataValidation>
    <dataValidation type="list" allowBlank="1" showInputMessage="1" showErrorMessage="1" sqref="H14:H113" xr:uid="{9518D43B-AA16-4A8B-9FA8-92FE7397D9D2}">
      <formula1>$F$191:$F$195</formula1>
    </dataValidation>
    <dataValidation type="list" allowBlank="1" showErrorMessage="1" sqref="D10" xr:uid="{C689BB18-B83D-4E3D-A836-FAFD3D2C9CB7}">
      <formula1>$F$176:$F$178</formula1>
    </dataValidation>
    <dataValidation type="list" allowBlank="1" showErrorMessage="1" sqref="D9:F9" xr:uid="{2A7BF69A-22E9-484B-9B1E-6BE378D3A75F}">
      <formula1>$C$202:$C$572</formula1>
    </dataValidation>
    <dataValidation type="list" allowBlank="1" showInputMessage="1" showErrorMessage="1" sqref="D8:F8" xr:uid="{5475CE25-4FFE-4C91-8C1C-C002D6CB3743}">
      <formula1>$C$186:$C$200</formula1>
    </dataValidation>
    <dataValidation type="list" allowBlank="1" showInputMessage="1" showErrorMessage="1" sqref="D5:F5" xr:uid="{C873B1C9-A7A7-4427-999B-1D52BBB618A0}">
      <formula1>$C$176:$C$184</formula1>
    </dataValidation>
    <dataValidation type="list" allowBlank="1" showInputMessage="1" showErrorMessage="1" sqref="F168:F172" xr:uid="{338C8AB8-079C-4089-AF9F-40E8F8E46A72}">
      <formula1>$F$252:$F$256</formula1>
    </dataValidation>
    <dataValidation type="list" allowBlank="1" showInputMessage="1" showErrorMessage="1" sqref="F152:F156" xr:uid="{B52C435C-70CB-4099-99F8-4D49B7C4AA5B}">
      <formula1>$F$245:$F$250</formula1>
    </dataValidation>
    <dataValidation type="list" allowBlank="1" showErrorMessage="1" sqref="D146:D148" xr:uid="{72D34BC3-8578-4696-BE3B-4D2076E435CF}">
      <formula1>$F$239:$F$243</formula1>
    </dataValidation>
    <dataValidation type="list" allowBlank="1" showInputMessage="1" showErrorMessage="1" sqref="H133:H142" xr:uid="{888780F8-3B3A-448F-B5F7-029FE1D66A85}">
      <formula1>$F$235:$F$237</formula1>
    </dataValidation>
    <dataValidation type="list" allowBlank="1" showInputMessage="1" showErrorMessage="1" sqref="C133:F142 G134:G142" xr:uid="{04416B98-6E4B-46C8-896B-EE64C055AA5B}">
      <formula1>$F$225:$F$233</formula1>
    </dataValidation>
    <dataValidation type="list" allowBlank="1" showInputMessage="1" showErrorMessage="1" sqref="C125:C129" xr:uid="{3231BBA6-BA9E-4FEA-920C-1AD4FDC28A60}">
      <formula1>$F$213:$F$215</formula1>
    </dataValidation>
    <dataValidation type="list" allowBlank="1" showInputMessage="1" showErrorMessage="1" sqref="F125:F129" xr:uid="{D888A1EA-197D-4EE5-9549-8522637EE2B3}">
      <formula1>$F$205:$F$207</formula1>
    </dataValidation>
    <dataValidation type="list" allowBlank="1" showInputMessage="1" showErrorMessage="1" sqref="L133:L142 G168:G172 G125:G129" xr:uid="{E18F2335-EEED-41B6-BF99-DA3108606351}">
      <formula1>$F$197:$F$203</formula1>
    </dataValidation>
    <dataValidation type="list" allowBlank="1" showInputMessage="1" showErrorMessage="1" sqref="D125:E129" xr:uid="{A6863923-17D8-4C19-85DA-B637E1BAECAC}">
      <formula1>$F$217:$F$223</formula1>
    </dataValidation>
    <dataValidation type="list" allowBlank="1" showInputMessage="1" showErrorMessage="1" sqref="C146:C148" xr:uid="{28152162-D47F-428A-A66A-84B15E1F2BDB}">
      <formula1>$C$202:$C$572</formula1>
    </dataValidation>
    <dataValidation type="list" allowBlank="1" showInputMessage="1" showErrorMessage="1" sqref="F160:F164" xr:uid="{7BBD587B-4B0E-4274-8F84-28439DAB5A92}">
      <formula1>#REF!</formula1>
    </dataValidation>
    <dataValidation type="list" allowBlank="1" showErrorMessage="1" sqref="C14" xr:uid="{37550145-D4F6-453D-AB27-45098ABA2888}">
      <formula1>$F$180:$F$188</formula1>
    </dataValidation>
  </dataValidations>
  <pageMargins left="0.19685039370078741" right="0.19685039370078741" top="0.21259842519685043" bottom="0.2125984251968504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NON-BIBLIOMETRICI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Ida D'Ambrosio</cp:lastModifiedBy>
  <dcterms:created xsi:type="dcterms:W3CDTF">2013-07-12T08:41:23Z</dcterms:created>
  <dcterms:modified xsi:type="dcterms:W3CDTF">2023-04-13T09:51:06Z</dcterms:modified>
</cp:coreProperties>
</file>